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5" i="1"/>
  <c r="J33"/>
  <c r="J16"/>
  <c r="I39" s="1"/>
  <c r="I16"/>
  <c r="G16"/>
  <c r="F16"/>
  <c r="D16"/>
  <c r="I41" s="1"/>
  <c r="C16"/>
  <c r="I9"/>
  <c r="I37" s="1"/>
  <c r="I43" s="1"/>
  <c r="E16" l="1"/>
  <c r="H16"/>
  <c r="K16"/>
</calcChain>
</file>

<file path=xl/sharedStrings.xml><?xml version="1.0" encoding="utf-8"?>
<sst xmlns="http://schemas.openxmlformats.org/spreadsheetml/2006/main" count="50" uniqueCount="40">
  <si>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</si>
  <si>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</si>
  <si>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</si>
  <si>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</si>
  <si>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И ВЫПОЛНЕННЫМ РАБОТАМ В МКД ЗА 2013 Г.</t>
  </si>
  <si>
    <t xml:space="preserve">Остаток средств капитального ремонта на 01.01.2013 г. руб. 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</si>
  <si>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</si>
  <si>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</si>
  <si>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</si>
  <si>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</si>
  <si>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</si>
  <si>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</si>
  <si>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</si>
  <si>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</si>
  <si>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</si>
  <si>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</si>
  <si>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на отчетную дату</t>
  </si>
  <si>
    <t xml:space="preserve">Остаток средств капитального ремонта </t>
  </si>
  <si>
    <t xml:space="preserve">руб.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</si>
  <si>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</si>
  <si>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</si>
  <si>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</si>
  <si>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</si>
  <si>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</si>
  <si>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</si>
  <si>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Сметная стоимость руб.</t>
  </si>
  <si>
    <t>Доля собственников руб.</t>
  </si>
  <si>
    <t>Наряд № 8/14-3 от 14.08.2013</t>
  </si>
  <si>
    <t>Устранение порыва на стояке системы ХВС</t>
  </si>
  <si>
    <t>замена стояка системы холодного водоснабжения</t>
  </si>
  <si>
    <t>Наряд № 30-9 от 30.09.2013</t>
  </si>
  <si>
    <t>Обследование подвального помещения на предмет порыва инженерных сетей</t>
  </si>
  <si>
    <t>Наряд № 10/4 от 04.10.2013</t>
  </si>
  <si>
    <t>Устранение порыва инженерных сетей теплоснабжения в подвале</t>
  </si>
  <si>
    <t>Наряд № 18/10-2 от 18.10.2014</t>
  </si>
  <si>
    <t>Наряд № 23/10 от 23.10.2015</t>
  </si>
  <si>
    <t>Ремонт вводного шкафа и распределительных электрощитов</t>
  </si>
  <si>
    <t>18.10.2013 г.</t>
  </si>
  <si>
    <t>Замена входных дверей 1-го подъезда</t>
  </si>
  <si>
    <t>Итого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</si>
</sst>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7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14" fontId="9" fillId="0" borderId="5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43;&#1040;&#1051;&#1050;&#1048;&#1053;&#1057;&#1050;&#1054;&#1045;/&#1059;&#1051;.%20&#1040;&#1043;&#1056;&#1054;&#1053;&#1054;&#1052;&#1048;&#1063;&#1045;&#1057;&#1050;&#1040;&#1071;,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0">
          <cell r="E70">
            <v>6839.0099999999948</v>
          </cell>
        </row>
      </sheetData>
      <sheetData sheetId="1" refreshError="1"/>
      <sheetData sheetId="2">
        <row r="113">
          <cell r="F113">
            <v>17334.239999999998</v>
          </cell>
          <cell r="O113">
            <v>21256.68</v>
          </cell>
          <cell r="AA113">
            <v>35735.520000000004</v>
          </cell>
        </row>
        <row r="114">
          <cell r="F114">
            <v>9974.2946564225731</v>
          </cell>
          <cell r="O114">
            <v>12294.147571040259</v>
          </cell>
          <cell r="AA114">
            <v>19665.301324028107</v>
          </cell>
        </row>
        <row r="115">
          <cell r="AD115">
            <v>0</v>
          </cell>
          <cell r="AG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7"/>
  <sheetViews>
    <sheetView tabSelected="1" topLeftCell="A37" workbookViewId="0">
      <selection activeCell="M10" sqref="M10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10.285156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7" t="s">
        <v>0</v>
      </c>
      <c r="K1" s="37"/>
    </row>
    <row r="2" spans="3:11">
      <c r="H2" s="2"/>
      <c r="I2" s="37" t="s">
        <v>1</v>
      </c>
      <c r="J2" s="37"/>
      <c r="K2" s="37"/>
    </row>
    <row r="3" spans="3:11">
      <c r="H3" s="37" t="s">
        <v>2</v>
      </c>
      <c r="I3" s="37"/>
      <c r="J3" s="37"/>
      <c r="K3" s="37"/>
    </row>
    <row r="4" spans="3:11">
      <c r="H4" s="37" t="s">
        <v>24</v>
      </c>
      <c r="I4" s="37"/>
      <c r="J4" s="37"/>
      <c r="K4" s="37"/>
    </row>
    <row r="7" spans="3:11" ht="15" customHeight="1">
      <c r="C7" s="38" t="s">
        <v>3</v>
      </c>
      <c r="D7" s="38"/>
      <c r="E7" s="38"/>
      <c r="F7" s="38"/>
      <c r="G7" s="38"/>
      <c r="H7" s="38"/>
      <c r="I7" s="38"/>
      <c r="J7" s="38"/>
      <c r="K7" s="38"/>
    </row>
    <row r="8" spans="3:11">
      <c r="C8" s="38" t="s">
        <v>4</v>
      </c>
      <c r="D8" s="38"/>
      <c r="E8" s="38"/>
      <c r="F8" s="38"/>
      <c r="G8" s="38"/>
      <c r="H8" s="38"/>
      <c r="I8" s="38"/>
      <c r="J8" s="38"/>
      <c r="K8" s="38"/>
    </row>
    <row r="9" spans="3:11" ht="24.75" customHeight="1">
      <c r="C9" s="40" t="s">
        <v>5</v>
      </c>
      <c r="D9" s="40"/>
      <c r="E9" s="40"/>
      <c r="F9" s="40"/>
      <c r="G9" s="40"/>
      <c r="H9" s="40"/>
      <c r="I9" s="39">
        <f>[1]отчет!E70</f>
        <v>6839.0099999999948</v>
      </c>
      <c r="J9" s="3"/>
      <c r="K9" s="3"/>
    </row>
    <row r="10" spans="3:11" ht="15.75" customHeight="1"/>
    <row r="11" spans="3:11">
      <c r="C11" s="14" t="s">
        <v>6</v>
      </c>
      <c r="D11" s="14"/>
      <c r="E11" s="14"/>
      <c r="F11" s="14"/>
      <c r="G11" s="14"/>
      <c r="H11" s="14"/>
      <c r="I11" s="14"/>
      <c r="J11" s="14"/>
      <c r="K11" s="14"/>
    </row>
    <row r="13" spans="3:11">
      <c r="C13" s="34" t="s">
        <v>7</v>
      </c>
      <c r="D13" s="35"/>
      <c r="E13" s="36"/>
      <c r="F13" s="34" t="s">
        <v>8</v>
      </c>
      <c r="G13" s="35"/>
      <c r="H13" s="36"/>
      <c r="I13" s="34" t="s">
        <v>9</v>
      </c>
      <c r="J13" s="35"/>
      <c r="K13" s="36"/>
    </row>
    <row r="14" spans="3:11">
      <c r="C14" s="4" t="s">
        <v>10</v>
      </c>
      <c r="D14" s="4" t="s">
        <v>11</v>
      </c>
      <c r="E14" s="4" t="s">
        <v>12</v>
      </c>
      <c r="F14" s="4" t="s">
        <v>10</v>
      </c>
      <c r="G14" s="4" t="s">
        <v>11</v>
      </c>
      <c r="H14" s="4" t="s">
        <v>12</v>
      </c>
      <c r="I14" s="4" t="s">
        <v>10</v>
      </c>
      <c r="J14" s="4" t="s">
        <v>11</v>
      </c>
      <c r="K14" s="4" t="s">
        <v>12</v>
      </c>
    </row>
    <row r="15" spans="3:11">
      <c r="C15" s="5"/>
      <c r="D15" s="5"/>
      <c r="E15" s="5"/>
      <c r="F15" s="5"/>
      <c r="G15" s="5"/>
      <c r="H15" s="5"/>
      <c r="I15" s="5"/>
      <c r="J15" s="5"/>
      <c r="K15" s="5"/>
    </row>
    <row r="16" spans="3:11">
      <c r="C16" s="7">
        <f>[1]Лист3!F113</f>
        <v>17334.239999999998</v>
      </c>
      <c r="D16" s="7">
        <f>[1]Лист3!F114</f>
        <v>9974.2946564225731</v>
      </c>
      <c r="E16" s="5">
        <f>C16-D16</f>
        <v>7359.9453435774249</v>
      </c>
      <c r="F16" s="7">
        <f>[1]Лист3!O113</f>
        <v>21256.68</v>
      </c>
      <c r="G16" s="7">
        <f>[1]Лист3!O114</f>
        <v>12294.147571040259</v>
      </c>
      <c r="H16" s="5">
        <f>F16-G16</f>
        <v>8962.5324289597411</v>
      </c>
      <c r="I16" s="7">
        <f>[1]Лист3!AA113</f>
        <v>35735.520000000004</v>
      </c>
      <c r="J16" s="7">
        <f>[1]Лист3!AA114</f>
        <v>19665.301324028107</v>
      </c>
      <c r="K16" s="5">
        <f>I16-J16</f>
        <v>16070.218675971897</v>
      </c>
    </row>
    <row r="17" spans="3:11" ht="12.7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15.75" hidden="1" customHeight="1"/>
    <row r="19" spans="3:11" ht="20.25" customHeight="1">
      <c r="C19" s="29" t="s">
        <v>13</v>
      </c>
      <c r="D19" s="29"/>
      <c r="E19" s="29"/>
      <c r="F19" s="29"/>
      <c r="G19" s="29"/>
      <c r="H19" s="29"/>
      <c r="I19" s="29"/>
      <c r="J19" s="29"/>
      <c r="K19" s="29"/>
    </row>
    <row r="20" spans="3:11" ht="6" customHeight="1">
      <c r="C20" s="14"/>
      <c r="D20" s="14"/>
      <c r="E20" s="14"/>
      <c r="F20" s="14"/>
      <c r="G20" s="14"/>
      <c r="H20" s="14"/>
      <c r="I20" s="14"/>
      <c r="J20" s="14"/>
      <c r="K20" s="14"/>
    </row>
    <row r="21" spans="3:11" ht="15.75" hidden="1" customHeight="1"/>
    <row r="22" spans="3:11" ht="30" customHeight="1">
      <c r="C22" s="6" t="s">
        <v>14</v>
      </c>
      <c r="D22" s="30" t="s">
        <v>15</v>
      </c>
      <c r="E22" s="30"/>
      <c r="F22" s="30"/>
      <c r="G22" s="30"/>
      <c r="H22" s="30" t="s">
        <v>25</v>
      </c>
      <c r="I22" s="30"/>
      <c r="J22" s="30" t="s">
        <v>26</v>
      </c>
      <c r="K22" s="30"/>
    </row>
    <row r="23" spans="3:11" ht="9" customHeight="1">
      <c r="C23" s="6"/>
      <c r="D23" s="31"/>
      <c r="E23" s="32"/>
      <c r="F23" s="32"/>
      <c r="G23" s="33"/>
      <c r="H23" s="31"/>
      <c r="I23" s="33"/>
      <c r="J23" s="31"/>
      <c r="K23" s="33"/>
    </row>
    <row r="24" spans="3:11" ht="27" customHeight="1">
      <c r="C24" s="41" t="s">
        <v>27</v>
      </c>
      <c r="D24" s="25" t="s">
        <v>28</v>
      </c>
      <c r="E24" s="26"/>
      <c r="F24" s="26"/>
      <c r="G24" s="27"/>
      <c r="H24" s="28"/>
      <c r="I24" s="28"/>
      <c r="J24" s="28">
        <v>905</v>
      </c>
      <c r="K24" s="28"/>
    </row>
    <row r="25" spans="3:11" ht="13.5" customHeight="1">
      <c r="C25" s="42">
        <v>41502</v>
      </c>
      <c r="D25" s="25" t="s">
        <v>29</v>
      </c>
      <c r="E25" s="26"/>
      <c r="F25" s="26"/>
      <c r="G25" s="27"/>
      <c r="H25" s="28">
        <v>13613</v>
      </c>
      <c r="I25" s="28"/>
      <c r="J25" s="28">
        <v>13613</v>
      </c>
      <c r="K25" s="28"/>
    </row>
    <row r="26" spans="3:11" ht="25.5" customHeight="1">
      <c r="C26" s="41" t="s">
        <v>30</v>
      </c>
      <c r="D26" s="25" t="s">
        <v>31</v>
      </c>
      <c r="E26" s="26"/>
      <c r="F26" s="26"/>
      <c r="G26" s="27"/>
      <c r="H26" s="22"/>
      <c r="I26" s="24"/>
      <c r="J26" s="28">
        <v>560</v>
      </c>
      <c r="K26" s="28"/>
    </row>
    <row r="27" spans="3:11" ht="24.75">
      <c r="C27" s="41" t="s">
        <v>32</v>
      </c>
      <c r="D27" s="25" t="s">
        <v>33</v>
      </c>
      <c r="E27" s="26"/>
      <c r="F27" s="26"/>
      <c r="G27" s="27"/>
      <c r="H27" s="22"/>
      <c r="I27" s="24"/>
      <c r="J27" s="28">
        <v>2334.71</v>
      </c>
      <c r="K27" s="28"/>
    </row>
    <row r="28" spans="3:11" ht="24.75">
      <c r="C28" s="41" t="s">
        <v>34</v>
      </c>
      <c r="D28" s="25" t="s">
        <v>33</v>
      </c>
      <c r="E28" s="26"/>
      <c r="F28" s="26"/>
      <c r="G28" s="27"/>
      <c r="H28" s="22"/>
      <c r="I28" s="24"/>
      <c r="J28" s="28">
        <v>1930.69</v>
      </c>
      <c r="K28" s="28"/>
    </row>
    <row r="29" spans="3:11" ht="24.75">
      <c r="C29" s="41" t="s">
        <v>35</v>
      </c>
      <c r="D29" s="25" t="s">
        <v>36</v>
      </c>
      <c r="E29" s="26"/>
      <c r="F29" s="26"/>
      <c r="G29" s="27"/>
      <c r="H29" s="22"/>
      <c r="I29" s="24"/>
      <c r="J29" s="28">
        <v>8575.75</v>
      </c>
      <c r="K29" s="28"/>
    </row>
    <row r="30" spans="3:11" ht="15.75" customHeight="1">
      <c r="C30" s="8" t="s">
        <v>37</v>
      </c>
      <c r="D30" s="25" t="s">
        <v>38</v>
      </c>
      <c r="E30" s="26"/>
      <c r="F30" s="26"/>
      <c r="G30" s="27"/>
      <c r="H30" s="28"/>
      <c r="I30" s="28"/>
      <c r="J30" s="28">
        <v>10000</v>
      </c>
      <c r="K30" s="28"/>
    </row>
    <row r="31" spans="3:11" ht="15.75" customHeight="1">
      <c r="C31" s="8"/>
      <c r="D31" s="43"/>
      <c r="E31" s="44"/>
      <c r="F31" s="44"/>
      <c r="G31" s="45"/>
      <c r="H31" s="22"/>
      <c r="I31" s="24"/>
      <c r="J31" s="17"/>
      <c r="K31" s="18"/>
    </row>
    <row r="32" spans="3:11">
      <c r="C32" s="46"/>
      <c r="D32" s="22"/>
      <c r="E32" s="23"/>
      <c r="F32" s="23"/>
      <c r="G32" s="24"/>
      <c r="H32" s="22"/>
      <c r="I32" s="24"/>
      <c r="J32" s="22"/>
      <c r="K32" s="24"/>
    </row>
    <row r="33" spans="3:11">
      <c r="C33" s="9" t="s">
        <v>39</v>
      </c>
      <c r="D33" s="19"/>
      <c r="E33" s="20"/>
      <c r="F33" s="20"/>
      <c r="G33" s="21"/>
      <c r="H33" s="19"/>
      <c r="I33" s="21"/>
      <c r="J33" s="16">
        <f>SUM(J24:K31)</f>
        <v>37919.149999999994</v>
      </c>
      <c r="K33" s="21"/>
    </row>
    <row r="35" spans="3:11">
      <c r="F35" s="10" t="s">
        <v>16</v>
      </c>
    </row>
    <row r="37" spans="3:11">
      <c r="C37" s="15" t="s">
        <v>17</v>
      </c>
      <c r="D37" s="15"/>
      <c r="E37" s="15"/>
      <c r="F37" s="15"/>
      <c r="G37" s="15"/>
      <c r="H37" s="15"/>
      <c r="I37" s="11">
        <f>I9+G16-J29</f>
        <v>10557.407571040254</v>
      </c>
      <c r="J37" s="10" t="s">
        <v>18</v>
      </c>
      <c r="K37" s="10"/>
    </row>
    <row r="38" spans="3:11">
      <c r="I38" s="12"/>
      <c r="J38" s="10"/>
      <c r="K38" s="10"/>
    </row>
    <row r="39" spans="3:11">
      <c r="C39" s="15" t="s">
        <v>19</v>
      </c>
      <c r="D39" s="15"/>
      <c r="E39" s="15"/>
      <c r="F39" s="15"/>
      <c r="G39" s="15"/>
      <c r="H39" s="15"/>
      <c r="I39" s="11">
        <f>J16-J25-J30</f>
        <v>-3947.698675971893</v>
      </c>
      <c r="J39" s="10" t="s">
        <v>18</v>
      </c>
      <c r="K39" s="10"/>
    </row>
    <row r="40" spans="3:11">
      <c r="I40" s="12"/>
      <c r="J40" s="10"/>
      <c r="K40" s="10"/>
    </row>
    <row r="41" spans="3:11">
      <c r="C41" s="15" t="s">
        <v>20</v>
      </c>
      <c r="D41" s="15"/>
      <c r="E41" s="15"/>
      <c r="F41" s="15"/>
      <c r="G41" s="15"/>
      <c r="H41" s="15"/>
      <c r="I41" s="11">
        <f>D16-J24-J26-J27-J28</f>
        <v>4243.8946564225735</v>
      </c>
      <c r="J41" s="10" t="s">
        <v>18</v>
      </c>
      <c r="K41" s="10"/>
    </row>
    <row r="43" spans="3:11" ht="15.75" customHeight="1">
      <c r="G43" s="14" t="s">
        <v>21</v>
      </c>
      <c r="H43" s="14"/>
      <c r="I43" s="11">
        <f>I37+I39+I41</f>
        <v>10853.603551490934</v>
      </c>
      <c r="J43" s="10" t="s">
        <v>18</v>
      </c>
    </row>
    <row r="45" spans="3:11">
      <c r="C45" s="15" t="s">
        <v>22</v>
      </c>
      <c r="D45" s="15"/>
      <c r="E45" s="15"/>
      <c r="F45" s="15"/>
      <c r="G45" s="15"/>
      <c r="H45" s="15"/>
      <c r="I45" s="13">
        <f>[1]Лист3!AD115+[1]Лист3!AG115</f>
        <v>0</v>
      </c>
      <c r="J45" s="10" t="s">
        <v>23</v>
      </c>
    </row>
    <row r="47" spans="3:11" ht="15.75" customHeight="1"/>
  </sheetData>
  <mergeCells count="54">
    <mergeCell ref="C9:H9"/>
    <mergeCell ref="J1:K1"/>
    <mergeCell ref="I2:K2"/>
    <mergeCell ref="H3:K3"/>
    <mergeCell ref="H4:K4"/>
    <mergeCell ref="C7:K7"/>
    <mergeCell ref="C8:K8"/>
    <mergeCell ref="C11:K11"/>
    <mergeCell ref="C13:E13"/>
    <mergeCell ref="F13:H13"/>
    <mergeCell ref="I13:K13"/>
    <mergeCell ref="C19:K19"/>
    <mergeCell ref="C20:K20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H33:I33"/>
    <mergeCell ref="J33:K33"/>
    <mergeCell ref="C39:H39"/>
    <mergeCell ref="C41:H41"/>
    <mergeCell ref="C37:H37"/>
    <mergeCell ref="G43:H43"/>
    <mergeCell ref="C45:H45"/>
  </mergeCells>
  <pageMargins left="0.37" right="0.17" top="0.41" bottom="0.35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2014-01-27T07:20:24Z</dcterms:modified>
</cp:coreProperties>
</file>