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ТЧЕТ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I45" i="1"/>
  <c r="I43"/>
  <c r="I49"/>
  <c r="J37"/>
  <c r="J28"/>
  <c r="D28"/>
  <c r="C28"/>
  <c r="J20"/>
  <c r="I20"/>
  <c r="K20" s="1"/>
  <c r="G20"/>
  <c r="F20"/>
  <c r="H20" s="1"/>
  <c r="D20"/>
  <c r="C20"/>
  <c r="E20" s="1"/>
  <c r="I13"/>
  <c r="I41" s="1"/>
  <c r="I47" s="1"/>
</calcChain>
</file>

<file path=xl/sharedStrings.xml><?xml version="1.0" encoding="utf-8"?>
<sst xmlns="http://schemas.openxmlformats.org/spreadsheetml/2006/main" count="46" uniqueCount="37">
  <si>
    <t>Утверждаю</t>
  </si>
  <si>
    <t>Директор ООО "ОРК"</t>
  </si>
  <si>
    <r>
      <t xml:space="preserve">_________________/ </t>
    </r>
    <r>
      <rPr>
        <u/>
        <sz val="12"/>
        <rFont val="Arial Cyr"/>
        <charset val="204"/>
      </rPr>
      <t xml:space="preserve">Т.И. Никулина </t>
    </r>
    <r>
      <rPr>
        <sz val="12"/>
        <rFont val="Arial Cyr"/>
        <charset val="204"/>
      </rPr>
      <t>/</t>
    </r>
  </si>
  <si>
    <t>ОТЧЕТ ПО НАЧИСЛЕННЫМ И ОПЛАЧЕННЫМ УСЛУГАМ</t>
  </si>
  <si>
    <t>И ВЫПОЛНЕННЫМ РАБОТАМ В МКД ЗА 2013 Г.</t>
  </si>
  <si>
    <t xml:space="preserve">Остаток средств капитального ремонта на 01.01.2013 г. руб. </t>
  </si>
  <si>
    <t>ОПЛАТА ЗА 2013 Г.</t>
  </si>
  <si>
    <t>АВР</t>
  </si>
  <si>
    <t>Капитальный ремонт</t>
  </si>
  <si>
    <t>Текущий ремонт</t>
  </si>
  <si>
    <t>начислено</t>
  </si>
  <si>
    <t>оплата</t>
  </si>
  <si>
    <t>долг</t>
  </si>
  <si>
    <t>Выполненные работы</t>
  </si>
  <si>
    <t>Период</t>
  </si>
  <si>
    <t>Виды работ</t>
  </si>
  <si>
    <t>на отчетную дату</t>
  </si>
  <si>
    <t xml:space="preserve">Остаток средств капитального ремонта </t>
  </si>
  <si>
    <t xml:space="preserve">руб. </t>
  </si>
  <si>
    <t xml:space="preserve">Остаток средств текущего ремонта </t>
  </si>
  <si>
    <t xml:space="preserve">Остаток средств аварийного ремонта </t>
  </si>
  <si>
    <t>Всего</t>
  </si>
  <si>
    <t xml:space="preserve">Задолженность за услуги управляющей организации  </t>
  </si>
  <si>
    <t>руб.</t>
  </si>
  <si>
    <r>
      <t>"</t>
    </r>
    <r>
      <rPr>
        <u/>
        <sz val="12"/>
        <rFont val="Arial Cyr"/>
        <charset val="204"/>
      </rPr>
      <t xml:space="preserve"> 15 </t>
    </r>
    <r>
      <rPr>
        <sz val="12"/>
        <rFont val="Arial Cyr"/>
        <charset val="204"/>
      </rPr>
      <t xml:space="preserve">" </t>
    </r>
    <r>
      <rPr>
        <u/>
        <sz val="12"/>
        <rFont val="Arial Cyr"/>
        <charset val="204"/>
      </rPr>
      <t xml:space="preserve"> января </t>
    </r>
    <r>
      <rPr>
        <sz val="12"/>
        <rFont val="Arial Cyr"/>
        <charset val="204"/>
      </rPr>
      <t xml:space="preserve"> 2014 г.</t>
    </r>
  </si>
  <si>
    <t>с. Галкинское, ул. Агрономическая, 1</t>
  </si>
  <si>
    <t>Сметная стоимость руб.</t>
  </si>
  <si>
    <t>Доля собственников руб.</t>
  </si>
  <si>
    <t>Наряд № 30-9/2 от 30.09.2013</t>
  </si>
  <si>
    <t>Обследование подвального помещения на предмет порыва инженерных сетей</t>
  </si>
  <si>
    <t>Наряд № 06-11/2 от  06.11.2013</t>
  </si>
  <si>
    <t>Обследование подвального помещения, развоздушивание системы теплоснабжения</t>
  </si>
  <si>
    <t>Наряд № 28/11 от 28.11.2013</t>
  </si>
  <si>
    <t>Прочистка лежака системы канализации</t>
  </si>
  <si>
    <t>Наряд № 6/12 от 06.12.2013</t>
  </si>
  <si>
    <t>Замена стояка системы теплоснабжения 3 под.</t>
  </si>
  <si>
    <t>Итого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</si>
</sst>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u/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Fill="1" applyBorder="1" applyAlignment="1">
      <alignment horizontal="center"/>
    </xf>
    <xf numFmtId="0" fontId="6" fillId="0" borderId="0" xfId="0" applyFont="1" applyAlignment="1">
      <alignment vertical="center" wrapText="1"/>
    </xf>
    <xf numFmtId="0" fontId="8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/>
    </xf>
    <xf numFmtId="14" fontId="0" fillId="0" borderId="5" xfId="0" applyNumberFormat="1" applyBorder="1"/>
    <xf numFmtId="0" fontId="6" fillId="0" borderId="5" xfId="0" applyFont="1" applyBorder="1"/>
    <xf numFmtId="0" fontId="6" fillId="0" borderId="0" xfId="0" applyFont="1"/>
    <xf numFmtId="2" fontId="2" fillId="0" borderId="0" xfId="0" applyNumberFormat="1" applyFont="1"/>
    <xf numFmtId="2" fontId="6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2" fontId="6" fillId="0" borderId="1" xfId="0" applyNumberFormat="1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vertical="center" wrapText="1"/>
    </xf>
    <xf numFmtId="2" fontId="6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2" fontId="2" fillId="0" borderId="5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  <xf numFmtId="2" fontId="6" fillId="0" borderId="1" xfId="0" applyNumberFormat="1" applyFont="1" applyBorder="1" applyAlignment="1">
      <alignment horizontal="center" wrapText="1"/>
    </xf>
    <xf numFmtId="14" fontId="10" fillId="0" borderId="5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%202013/&#1054;&#1058;&#1063;&#1045;&#1058;&#1067;%20&#1055;&#1054;%20&#1044;&#1054;&#1052;&#1040;&#1052;%202013/&#1043;&#1040;&#1051;&#1050;&#1048;&#1053;&#1057;&#1050;&#1054;&#1045;/&#1059;&#1051;.%20&#1040;&#1043;&#1056;&#1054;&#1053;&#1054;&#1052;&#1048;&#1063;&#1045;&#1057;&#1050;&#1040;&#1071;,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бочий"/>
      <sheetName val="Лист3"/>
      <sheetName val="работы"/>
      <sheetName val="итог отчет"/>
    </sheetNames>
    <sheetDataSet>
      <sheetData sheetId="0"/>
      <sheetData sheetId="1"/>
      <sheetData sheetId="2">
        <row r="7">
          <cell r="P7">
            <v>24454.379999999997</v>
          </cell>
        </row>
        <row r="113">
          <cell r="F113">
            <v>16763.400000000001</v>
          </cell>
          <cell r="O113">
            <v>31114.199999999997</v>
          </cell>
          <cell r="AA113">
            <v>21612.05</v>
          </cell>
        </row>
        <row r="114">
          <cell r="F114">
            <v>7184.4881919518502</v>
          </cell>
          <cell r="O114">
            <v>13334.979926627548</v>
          </cell>
          <cell r="AA114">
            <v>7989.318494967235</v>
          </cell>
        </row>
        <row r="115">
          <cell r="AD115">
            <v>0</v>
          </cell>
          <cell r="AG115">
            <v>0</v>
          </cell>
        </row>
      </sheetData>
      <sheetData sheetId="3">
        <row r="8">
          <cell r="B8">
            <v>41284</v>
          </cell>
          <cell r="E8" t="str">
            <v>Порыв системы теплоснабжения в подвале</v>
          </cell>
          <cell r="F8">
            <v>1760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54"/>
  <sheetViews>
    <sheetView tabSelected="1" topLeftCell="A30" workbookViewId="0">
      <selection activeCell="I46" sqref="I46"/>
    </sheetView>
  </sheetViews>
  <sheetFormatPr defaultRowHeight="15.75"/>
  <cols>
    <col min="1" max="1" width="3" style="1" customWidth="1"/>
    <col min="2" max="2" width="0" style="1" hidden="1" customWidth="1"/>
    <col min="3" max="3" width="13.28515625" style="1" customWidth="1"/>
    <col min="4" max="4" width="9.5703125" style="1" customWidth="1"/>
    <col min="5" max="5" width="9.140625" style="1"/>
    <col min="6" max="6" width="11.5703125" style="1" customWidth="1"/>
    <col min="7" max="7" width="9.5703125" style="1" bestFit="1" customWidth="1"/>
    <col min="8" max="8" width="9.140625" style="1"/>
    <col min="9" max="9" width="11.28515625" style="1" customWidth="1"/>
    <col min="10" max="10" width="9.28515625" style="1" customWidth="1"/>
    <col min="11" max="11" width="9.42578125" style="1" customWidth="1"/>
    <col min="12" max="12" width="9.5703125" style="1" bestFit="1" customWidth="1"/>
    <col min="13" max="16384" width="9.140625" style="1"/>
  </cols>
  <sheetData>
    <row r="1" spans="3:11">
      <c r="H1" s="2"/>
      <c r="I1" s="2"/>
      <c r="J1" s="40" t="s">
        <v>0</v>
      </c>
      <c r="K1" s="40"/>
    </row>
    <row r="2" spans="3:11">
      <c r="H2" s="2"/>
      <c r="I2" s="40" t="s">
        <v>1</v>
      </c>
      <c r="J2" s="40"/>
      <c r="K2" s="40"/>
    </row>
    <row r="3" spans="3:11">
      <c r="H3" s="40" t="s">
        <v>2</v>
      </c>
      <c r="I3" s="40"/>
      <c r="J3" s="40"/>
      <c r="K3" s="40"/>
    </row>
    <row r="4" spans="3:11">
      <c r="H4" s="40" t="s">
        <v>24</v>
      </c>
      <c r="I4" s="40"/>
      <c r="J4" s="40"/>
      <c r="K4" s="40"/>
    </row>
    <row r="7" spans="3:11">
      <c r="C7" s="41" t="s">
        <v>3</v>
      </c>
      <c r="D7" s="41"/>
      <c r="E7" s="41"/>
      <c r="F7" s="41"/>
      <c r="G7" s="41"/>
      <c r="H7" s="41"/>
      <c r="I7" s="41"/>
      <c r="J7" s="41"/>
      <c r="K7" s="41"/>
    </row>
    <row r="8" spans="3:11">
      <c r="C8" s="41" t="s">
        <v>4</v>
      </c>
      <c r="D8" s="41"/>
      <c r="E8" s="41"/>
      <c r="F8" s="41"/>
      <c r="G8" s="41"/>
      <c r="H8" s="41"/>
      <c r="I8" s="41"/>
      <c r="J8" s="41"/>
      <c r="K8" s="41"/>
    </row>
    <row r="9" spans="3:11" ht="10.5" customHeight="1">
      <c r="C9" s="16"/>
      <c r="D9" s="16"/>
      <c r="E9" s="16"/>
      <c r="F9" s="16"/>
      <c r="G9" s="16"/>
      <c r="H9" s="16"/>
      <c r="I9" s="16"/>
      <c r="J9" s="16"/>
      <c r="K9" s="16"/>
    </row>
    <row r="10" spans="3:11">
      <c r="C10" s="36" t="s">
        <v>25</v>
      </c>
      <c r="D10" s="36"/>
      <c r="E10" s="36"/>
      <c r="F10" s="36"/>
      <c r="G10" s="36"/>
      <c r="H10" s="36"/>
      <c r="I10" s="36"/>
      <c r="J10" s="36"/>
      <c r="K10" s="36"/>
    </row>
    <row r="11" spans="3:11">
      <c r="C11" s="3"/>
      <c r="D11" s="3"/>
      <c r="E11" s="3"/>
      <c r="F11" s="3"/>
      <c r="G11" s="3"/>
      <c r="H11" s="3"/>
      <c r="I11" s="3"/>
      <c r="J11" s="3"/>
      <c r="K11" s="3"/>
    </row>
    <row r="12" spans="3:11" ht="0.75" customHeight="1">
      <c r="C12" s="3"/>
      <c r="D12" s="3"/>
      <c r="E12" s="3"/>
      <c r="F12" s="3"/>
      <c r="G12" s="3"/>
      <c r="H12" s="3"/>
      <c r="I12" s="3"/>
      <c r="J12" s="3"/>
      <c r="K12" s="3"/>
    </row>
    <row r="13" spans="3:11" ht="15.75" customHeight="1">
      <c r="C13" s="42" t="s">
        <v>5</v>
      </c>
      <c r="D13" s="42"/>
      <c r="E13" s="42"/>
      <c r="F13" s="42"/>
      <c r="G13" s="42"/>
      <c r="H13" s="42"/>
      <c r="I13" s="43">
        <f>[1]Лист3!P7</f>
        <v>24454.379999999997</v>
      </c>
      <c r="J13" s="4"/>
      <c r="K13" s="4"/>
    </row>
    <row r="15" spans="3:11">
      <c r="C15" s="16" t="s">
        <v>6</v>
      </c>
      <c r="D15" s="16"/>
      <c r="E15" s="16"/>
      <c r="F15" s="16"/>
      <c r="G15" s="16"/>
      <c r="H15" s="16"/>
      <c r="I15" s="16"/>
      <c r="J15" s="16"/>
      <c r="K15" s="16"/>
    </row>
    <row r="16" spans="3:11" ht="7.5" customHeight="1"/>
    <row r="17" spans="3:11" ht="15.75" customHeight="1">
      <c r="C17" s="37" t="s">
        <v>7</v>
      </c>
      <c r="D17" s="38"/>
      <c r="E17" s="39"/>
      <c r="F17" s="37" t="s">
        <v>8</v>
      </c>
      <c r="G17" s="38"/>
      <c r="H17" s="39"/>
      <c r="I17" s="37" t="s">
        <v>9</v>
      </c>
      <c r="J17" s="38"/>
      <c r="K17" s="39"/>
    </row>
    <row r="18" spans="3:11">
      <c r="C18" s="5" t="s">
        <v>10</v>
      </c>
      <c r="D18" s="5" t="s">
        <v>11</v>
      </c>
      <c r="E18" s="5" t="s">
        <v>12</v>
      </c>
      <c r="F18" s="5" t="s">
        <v>10</v>
      </c>
      <c r="G18" s="5" t="s">
        <v>11</v>
      </c>
      <c r="H18" s="5" t="s">
        <v>12</v>
      </c>
      <c r="I18" s="5" t="s">
        <v>10</v>
      </c>
      <c r="J18" s="5" t="s">
        <v>11</v>
      </c>
      <c r="K18" s="5" t="s">
        <v>12</v>
      </c>
    </row>
    <row r="19" spans="3:11">
      <c r="C19" s="6"/>
      <c r="D19" s="6"/>
      <c r="E19" s="6"/>
      <c r="F19" s="6"/>
      <c r="G19" s="6"/>
      <c r="H19" s="6"/>
      <c r="I19" s="6"/>
      <c r="J19" s="6"/>
      <c r="K19" s="6"/>
    </row>
    <row r="20" spans="3:11">
      <c r="C20" s="8">
        <f>[1]Лист3!F113</f>
        <v>16763.400000000001</v>
      </c>
      <c r="D20" s="8">
        <f>[1]Лист3!F114</f>
        <v>7184.4881919518502</v>
      </c>
      <c r="E20" s="6">
        <f>C20-D20</f>
        <v>9578.9118080481512</v>
      </c>
      <c r="F20" s="8">
        <f>[1]Лист3!O113</f>
        <v>31114.199999999997</v>
      </c>
      <c r="G20" s="8">
        <f>[1]Лист3!O114</f>
        <v>13334.979926627548</v>
      </c>
      <c r="H20" s="6">
        <f>F20-G20</f>
        <v>17779.220073372449</v>
      </c>
      <c r="I20" s="8">
        <f>[1]Лист3!AA113</f>
        <v>21612.05</v>
      </c>
      <c r="J20" s="8">
        <f>[1]Лист3!AA114</f>
        <v>7989.318494967235</v>
      </c>
      <c r="K20" s="6">
        <f>I20-J20</f>
        <v>13622.731505032763</v>
      </c>
    </row>
    <row r="21" spans="3:11">
      <c r="C21" s="6"/>
      <c r="D21" s="6"/>
      <c r="E21" s="6"/>
      <c r="F21" s="6"/>
      <c r="G21" s="6"/>
      <c r="H21" s="6"/>
      <c r="I21" s="6"/>
      <c r="J21" s="6"/>
      <c r="K21" s="6"/>
    </row>
    <row r="23" spans="3:11">
      <c r="C23" s="31" t="s">
        <v>13</v>
      </c>
      <c r="D23" s="31"/>
      <c r="E23" s="31"/>
      <c r="F23" s="31"/>
      <c r="G23" s="31"/>
      <c r="H23" s="31"/>
      <c r="I23" s="31"/>
      <c r="J23" s="31"/>
      <c r="K23" s="31"/>
    </row>
    <row r="24" spans="3:11" ht="12.75" customHeight="1">
      <c r="C24" s="16"/>
      <c r="D24" s="16"/>
      <c r="E24" s="16"/>
      <c r="F24" s="16"/>
      <c r="G24" s="16"/>
      <c r="H24" s="16"/>
      <c r="I24" s="16"/>
      <c r="J24" s="16"/>
      <c r="K24" s="16"/>
    </row>
    <row r="25" spans="3:11" ht="15.75" hidden="1" customHeight="1"/>
    <row r="26" spans="3:11" ht="31.5" customHeight="1">
      <c r="C26" s="7" t="s">
        <v>14</v>
      </c>
      <c r="D26" s="32" t="s">
        <v>15</v>
      </c>
      <c r="E26" s="32"/>
      <c r="F26" s="32"/>
      <c r="G26" s="32"/>
      <c r="H26" s="32" t="s">
        <v>26</v>
      </c>
      <c r="I26" s="32"/>
      <c r="J26" s="32" t="s">
        <v>27</v>
      </c>
      <c r="K26" s="32"/>
    </row>
    <row r="27" spans="3:11" ht="6.75" customHeight="1">
      <c r="C27" s="7"/>
      <c r="D27" s="33"/>
      <c r="E27" s="34"/>
      <c r="F27" s="34"/>
      <c r="G27" s="35"/>
      <c r="H27" s="33"/>
      <c r="I27" s="35"/>
      <c r="J27" s="33"/>
      <c r="K27" s="35"/>
    </row>
    <row r="28" spans="3:11" ht="15.75" customHeight="1">
      <c r="C28" s="9">
        <f>[1]работы!B8</f>
        <v>41284</v>
      </c>
      <c r="D28" s="27" t="str">
        <f>[1]работы!E8</f>
        <v>Порыв системы теплоснабжения в подвале</v>
      </c>
      <c r="E28" s="28"/>
      <c r="F28" s="28"/>
      <c r="G28" s="29"/>
      <c r="H28" s="30"/>
      <c r="I28" s="30"/>
      <c r="J28" s="30">
        <f>[1]работы!F8</f>
        <v>1760</v>
      </c>
      <c r="K28" s="30"/>
    </row>
    <row r="29" spans="3:11" ht="24" customHeight="1">
      <c r="C29" s="44" t="s">
        <v>28</v>
      </c>
      <c r="D29" s="27" t="s">
        <v>29</v>
      </c>
      <c r="E29" s="28"/>
      <c r="F29" s="28"/>
      <c r="G29" s="29"/>
      <c r="H29" s="24"/>
      <c r="I29" s="26"/>
      <c r="J29" s="30">
        <v>600</v>
      </c>
      <c r="K29" s="30"/>
    </row>
    <row r="30" spans="3:11" ht="24" customHeight="1">
      <c r="C30" s="44" t="s">
        <v>30</v>
      </c>
      <c r="D30" s="27" t="s">
        <v>31</v>
      </c>
      <c r="E30" s="28"/>
      <c r="F30" s="28"/>
      <c r="G30" s="29"/>
      <c r="H30" s="24"/>
      <c r="I30" s="26"/>
      <c r="J30" s="30">
        <v>2108.96</v>
      </c>
      <c r="K30" s="30"/>
    </row>
    <row r="31" spans="3:11" ht="27" customHeight="1">
      <c r="C31" s="44" t="s">
        <v>32</v>
      </c>
      <c r="D31" s="27" t="s">
        <v>33</v>
      </c>
      <c r="E31" s="28"/>
      <c r="F31" s="28"/>
      <c r="G31" s="29"/>
      <c r="H31" s="24"/>
      <c r="I31" s="26"/>
      <c r="J31" s="30">
        <v>976.75</v>
      </c>
      <c r="K31" s="30"/>
    </row>
    <row r="32" spans="3:11" ht="13.5" customHeight="1">
      <c r="C32" s="44" t="s">
        <v>34</v>
      </c>
      <c r="D32" s="27" t="s">
        <v>35</v>
      </c>
      <c r="E32" s="28"/>
      <c r="F32" s="28"/>
      <c r="G32" s="29"/>
      <c r="H32" s="24"/>
      <c r="I32" s="26"/>
      <c r="J32" s="30">
        <v>8986.32</v>
      </c>
      <c r="K32" s="30"/>
    </row>
    <row r="33" spans="3:12" ht="12.75" customHeight="1">
      <c r="C33" s="9"/>
      <c r="D33" s="27"/>
      <c r="E33" s="28"/>
      <c r="F33" s="28"/>
      <c r="G33" s="29"/>
      <c r="H33" s="24"/>
      <c r="I33" s="26"/>
      <c r="J33" s="30"/>
      <c r="K33" s="30"/>
    </row>
    <row r="34" spans="3:12" ht="15.75" hidden="1" customHeight="1">
      <c r="C34" s="9"/>
      <c r="D34" s="45"/>
      <c r="E34" s="46"/>
      <c r="F34" s="46"/>
      <c r="G34" s="47"/>
      <c r="H34" s="24"/>
      <c r="I34" s="26"/>
      <c r="J34" s="19"/>
      <c r="K34" s="20"/>
    </row>
    <row r="35" spans="3:12" ht="15.75" hidden="1" customHeight="1">
      <c r="C35" s="9"/>
      <c r="D35" s="45"/>
      <c r="E35" s="46"/>
      <c r="F35" s="46"/>
      <c r="G35" s="47"/>
      <c r="H35" s="24"/>
      <c r="I35" s="26"/>
      <c r="J35" s="19"/>
      <c r="K35" s="20"/>
    </row>
    <row r="36" spans="3:12" hidden="1">
      <c r="C36" s="48"/>
      <c r="D36" s="24"/>
      <c r="E36" s="25"/>
      <c r="F36" s="25"/>
      <c r="G36" s="26"/>
      <c r="H36" s="24"/>
      <c r="I36" s="26"/>
      <c r="J36" s="24"/>
      <c r="K36" s="26"/>
    </row>
    <row r="37" spans="3:12">
      <c r="C37" s="10" t="s">
        <v>36</v>
      </c>
      <c r="D37" s="21"/>
      <c r="E37" s="22"/>
      <c r="F37" s="22"/>
      <c r="G37" s="23"/>
      <c r="H37" s="21"/>
      <c r="I37" s="23"/>
      <c r="J37" s="18">
        <f>SUM(J28:K32)</f>
        <v>14432.029999999999</v>
      </c>
      <c r="K37" s="23"/>
    </row>
    <row r="39" spans="3:12">
      <c r="F39" s="11" t="s">
        <v>16</v>
      </c>
    </row>
    <row r="40" spans="3:12" ht="12.75" customHeight="1">
      <c r="L40" s="12"/>
    </row>
    <row r="41" spans="3:12" ht="17.25" customHeight="1">
      <c r="C41" s="17" t="s">
        <v>17</v>
      </c>
      <c r="D41" s="17"/>
      <c r="E41" s="17"/>
      <c r="F41" s="17"/>
      <c r="G41" s="17"/>
      <c r="H41" s="17"/>
      <c r="I41" s="13">
        <f>I13+G20</f>
        <v>37789.359926627541</v>
      </c>
      <c r="J41" s="11" t="s">
        <v>18</v>
      </c>
      <c r="K41" s="11"/>
    </row>
    <row r="42" spans="3:12" ht="15.75" customHeight="1">
      <c r="I42" s="14"/>
      <c r="J42" s="11"/>
      <c r="K42" s="11"/>
    </row>
    <row r="43" spans="3:12">
      <c r="C43" s="17" t="s">
        <v>19</v>
      </c>
      <c r="D43" s="17"/>
      <c r="E43" s="17"/>
      <c r="F43" s="17"/>
      <c r="G43" s="17"/>
      <c r="H43" s="17"/>
      <c r="I43" s="13">
        <f>J20-J32</f>
        <v>-997.00150503276473</v>
      </c>
      <c r="J43" s="11" t="s">
        <v>18</v>
      </c>
      <c r="K43" s="11"/>
    </row>
    <row r="44" spans="3:12" ht="13.5" customHeight="1">
      <c r="I44" s="14"/>
      <c r="J44" s="11"/>
      <c r="K44" s="11"/>
    </row>
    <row r="45" spans="3:12" ht="16.5" customHeight="1">
      <c r="C45" s="17" t="s">
        <v>20</v>
      </c>
      <c r="D45" s="17"/>
      <c r="E45" s="17"/>
      <c r="F45" s="17"/>
      <c r="G45" s="17"/>
      <c r="H45" s="17"/>
      <c r="I45" s="13">
        <f>D20-SUM(J28:K31)</f>
        <v>1738.7781919518502</v>
      </c>
      <c r="J45" s="11" t="s">
        <v>18</v>
      </c>
      <c r="K45" s="11"/>
    </row>
    <row r="46" spans="3:12" ht="15.75" customHeight="1"/>
    <row r="47" spans="3:12" ht="16.5" customHeight="1">
      <c r="G47" s="16" t="s">
        <v>21</v>
      </c>
      <c r="H47" s="16"/>
      <c r="I47" s="13">
        <f>I41+I43+I45</f>
        <v>38531.136613546631</v>
      </c>
      <c r="J47" s="11" t="s">
        <v>18</v>
      </c>
    </row>
    <row r="49" spans="3:10">
      <c r="C49" s="17" t="s">
        <v>22</v>
      </c>
      <c r="D49" s="17"/>
      <c r="E49" s="17"/>
      <c r="F49" s="17"/>
      <c r="G49" s="17"/>
      <c r="H49" s="17"/>
      <c r="I49" s="15">
        <f>[1]Лист3!AD115+[1]Лист3!AG115</f>
        <v>0</v>
      </c>
      <c r="J49" s="11" t="s">
        <v>23</v>
      </c>
    </row>
    <row r="50" spans="3:10" ht="15.75" customHeight="1"/>
    <row r="54" spans="3:10" ht="15.75" customHeight="1"/>
  </sheetData>
  <mergeCells count="56">
    <mergeCell ref="C8:K8"/>
    <mergeCell ref="C41:H41"/>
    <mergeCell ref="C43:H43"/>
    <mergeCell ref="C45:H45"/>
    <mergeCell ref="G47:H47"/>
    <mergeCell ref="J1:K1"/>
    <mergeCell ref="I2:K2"/>
    <mergeCell ref="H3:K3"/>
    <mergeCell ref="H4:K4"/>
    <mergeCell ref="C7:K7"/>
    <mergeCell ref="D27:G27"/>
    <mergeCell ref="H27:I27"/>
    <mergeCell ref="J27:K27"/>
    <mergeCell ref="C9:K9"/>
    <mergeCell ref="C10:K10"/>
    <mergeCell ref="C13:H13"/>
    <mergeCell ref="C15:K15"/>
    <mergeCell ref="C17:E17"/>
    <mergeCell ref="F17:H17"/>
    <mergeCell ref="I17:K17"/>
    <mergeCell ref="C23:K23"/>
    <mergeCell ref="C24:K24"/>
    <mergeCell ref="D26:G26"/>
    <mergeCell ref="H26:I26"/>
    <mergeCell ref="J26:K26"/>
    <mergeCell ref="D28:G28"/>
    <mergeCell ref="H28:I28"/>
    <mergeCell ref="J28:K28"/>
    <mergeCell ref="D29:G29"/>
    <mergeCell ref="H29:I29"/>
    <mergeCell ref="J29:K29"/>
    <mergeCell ref="D30:G30"/>
    <mergeCell ref="H30:I30"/>
    <mergeCell ref="J30:K30"/>
    <mergeCell ref="D31:G31"/>
    <mergeCell ref="H31:I31"/>
    <mergeCell ref="J31:K31"/>
    <mergeCell ref="D32:G32"/>
    <mergeCell ref="H32:I32"/>
    <mergeCell ref="J32:K32"/>
    <mergeCell ref="D33:G33"/>
    <mergeCell ref="H33:I33"/>
    <mergeCell ref="J33:K33"/>
    <mergeCell ref="D34:G34"/>
    <mergeCell ref="H34:I34"/>
    <mergeCell ref="J34:K34"/>
    <mergeCell ref="D35:G35"/>
    <mergeCell ref="H35:I35"/>
    <mergeCell ref="J35:K35"/>
    <mergeCell ref="D36:G36"/>
    <mergeCell ref="H36:I36"/>
    <mergeCell ref="J36:K36"/>
    <mergeCell ref="D37:G37"/>
    <mergeCell ref="H37:I37"/>
    <mergeCell ref="J37:K37"/>
    <mergeCell ref="C49:H49"/>
  </mergeCells>
  <pageMargins left="0.37" right="0.17" top="0.41" bottom="0.35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2014-01-27T06:47:38Z</dcterms:modified>
</cp:coreProperties>
</file>