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60" i="1"/>
  <c r="I56"/>
  <c r="J46"/>
  <c r="H46"/>
  <c r="J36"/>
  <c r="D36"/>
  <c r="C36"/>
  <c r="J35"/>
  <c r="J39" s="1"/>
  <c r="D35"/>
  <c r="C35"/>
  <c r="J34"/>
  <c r="D34"/>
  <c r="C34"/>
  <c r="D27"/>
  <c r="C27"/>
  <c r="E27" s="1"/>
  <c r="J22"/>
  <c r="I52" s="1"/>
  <c r="I22"/>
  <c r="K22" s="1"/>
  <c r="G22"/>
  <c r="I50" s="1"/>
  <c r="F22"/>
  <c r="H22" s="1"/>
  <c r="D22"/>
  <c r="I54" s="1"/>
  <c r="C22"/>
  <c r="E22" s="1"/>
  <c r="I15"/>
  <c r="I58" l="1"/>
</calcChain>
</file>

<file path=xl/sharedStrings.xml><?xml version="1.0" encoding="utf-8"?>
<sst xmlns="http://schemas.openxmlformats.org/spreadsheetml/2006/main" count="49" uniqueCount="36">
  <si>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</si>
  <si>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</si>
  <si>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</si>
  <si>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</si>
  <si>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</si>
  <si>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</si>
  <si>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</si>
  <si>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</si>
  <si>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</si>
  <si>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</si>
  <si>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</si>
  <si>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</si>
  <si>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</si>
  <si>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</si>
  <si>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</si>
  <si>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</si>
  <si>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</si>
  <si>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ОПЛАТА ЗА ПЕРИОД С 01.01.2013 ПО 01.09.2013 Г.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</si>
  <si>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</si>
  <si>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</si>
  <si>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>на 01.09.2013г.</t>
  </si>
  <si>
    <t>руб.</t>
  </si>
  <si>
    <t xml:space="preserve">ИТОГО </t>
  </si>
  <si>
    <t>Задолженность собственников за выполненные работы, оказанные услуги по состоянию на 01.01.2013 г. руб.</t>
  </si>
  <si>
    <t>Содержание жилья</t>
  </si>
  <si>
    <t xml:space="preserve">Остаток средств с содержания жилья  </t>
  </si>
  <si>
    <t>д. Баранникова, ул. Пионерская, 7</t>
  </si>
  <si>
    <t xml:space="preserve"> ЗА ПЕРИОД С 01.01.2013 ПО 01.09.2013 Г.</t>
  </si>
  <si>
    <t>Капитальный ремонт канализации</t>
  </si>
  <si>
    <t>Капитальный ремонт ХВС</t>
  </si>
  <si>
    <t>Капитальный ремон дымовентиляционного канала</t>
  </si>
  <si>
    <t xml:space="preserve">Остаток средств капитального ремонта  </t>
  </si>
  <si>
    <t xml:space="preserve">руб. </t>
  </si>
  <si>
    <t xml:space="preserve">Остаток средств текущего ремонта   </t>
  </si>
  <si>
    <t xml:space="preserve">Остаток средств аварийного ремонта   </t>
  </si>
  <si>
    <t xml:space="preserve">Задолженность за услуги управляющей организации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</si>
</sst>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5" xfId="0" applyNumberFormat="1" applyBorder="1"/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horizontal="center" wrapText="1"/>
    </xf>
    <xf numFmtId="0" fontId="2" fillId="0" borderId="5" xfId="0" applyFont="1" applyBorder="1"/>
    <xf numFmtId="2" fontId="6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2" fontId="6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14" fontId="0" fillId="0" borderId="5" xfId="0" applyNumberFormat="1" applyFont="1" applyBorder="1"/>
    <xf numFmtId="2" fontId="6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5;&#1048;&#1054;&#1053;&#1045;&#1056;&#1057;&#1050;&#1040;&#1071;,%2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  <sheetName val="итог отчет верный"/>
    </sheetNames>
    <sheetDataSet>
      <sheetData sheetId="0"/>
      <sheetData sheetId="1"/>
      <sheetData sheetId="2">
        <row r="7">
          <cell r="W7">
            <v>29228.830000000016</v>
          </cell>
        </row>
        <row r="84">
          <cell r="R84">
            <v>14626</v>
          </cell>
          <cell r="U84">
            <v>18404.400000000001</v>
          </cell>
          <cell r="X84">
            <v>26703.43</v>
          </cell>
          <cell r="AA84">
            <v>45769.59</v>
          </cell>
          <cell r="AJ84">
            <v>5850.4</v>
          </cell>
          <cell r="AM84">
            <v>12235.46</v>
          </cell>
        </row>
        <row r="85">
          <cell r="R85">
            <v>12039.328121329127</v>
          </cell>
          <cell r="U85">
            <v>15149.501605099806</v>
          </cell>
          <cell r="X85">
            <v>532.52</v>
          </cell>
          <cell r="AA85">
            <v>515.87</v>
          </cell>
          <cell r="AJ85">
            <v>4815.7312485316497</v>
          </cell>
          <cell r="AM85">
            <v>9906.0943617193516</v>
          </cell>
        </row>
        <row r="86">
          <cell r="AP86">
            <v>0</v>
          </cell>
          <cell r="AS86">
            <v>0</v>
          </cell>
        </row>
      </sheetData>
      <sheetData sheetId="3">
        <row r="8">
          <cell r="B8">
            <v>41386</v>
          </cell>
          <cell r="E8" t="str">
            <v xml:space="preserve">Прочистка системы водоотведения </v>
          </cell>
          <cell r="F8">
            <v>880</v>
          </cell>
        </row>
        <row r="9">
          <cell r="B9">
            <v>41388</v>
          </cell>
          <cell r="E9" t="str">
            <v>Прочистка канализационных выпусков</v>
          </cell>
          <cell r="F9">
            <v>880</v>
          </cell>
        </row>
        <row r="10">
          <cell r="B10">
            <v>41474</v>
          </cell>
          <cell r="E10" t="str">
            <v>Ремонт системы канализации</v>
          </cell>
          <cell r="F10">
            <v>569.41999999999996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60"/>
  <sheetViews>
    <sheetView tabSelected="1" topLeftCell="A48" workbookViewId="0">
      <selection sqref="A1:XFD1048576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29" t="s">
        <v>0</v>
      </c>
      <c r="K1" s="29"/>
    </row>
    <row r="2" spans="3:11">
      <c r="H2" s="2"/>
      <c r="I2" s="29" t="s">
        <v>1</v>
      </c>
      <c r="J2" s="29"/>
      <c r="K2" s="29"/>
    </row>
    <row r="3" spans="3:11">
      <c r="H3" s="29" t="s">
        <v>16</v>
      </c>
      <c r="I3" s="29"/>
      <c r="J3" s="29"/>
      <c r="K3" s="29"/>
    </row>
    <row r="4" spans="3:11">
      <c r="H4" s="29" t="s">
        <v>18</v>
      </c>
      <c r="I4" s="29"/>
      <c r="J4" s="29"/>
      <c r="K4" s="29"/>
    </row>
    <row r="6" spans="3:11" ht="15.75" hidden="1" customHeight="1"/>
    <row r="7" spans="3:11" ht="15.75" hidden="1" customHeight="1"/>
    <row r="9" spans="3:11">
      <c r="C9" s="31" t="s">
        <v>2</v>
      </c>
      <c r="D9" s="31"/>
      <c r="E9" s="31"/>
      <c r="F9" s="31"/>
      <c r="G9" s="31"/>
      <c r="H9" s="31"/>
      <c r="I9" s="31"/>
      <c r="J9" s="31"/>
      <c r="K9" s="31"/>
    </row>
    <row r="10" spans="3:11">
      <c r="C10" s="31" t="s">
        <v>3</v>
      </c>
      <c r="D10" s="31"/>
      <c r="E10" s="31"/>
      <c r="F10" s="31"/>
      <c r="G10" s="31"/>
      <c r="H10" s="31"/>
      <c r="I10" s="31"/>
      <c r="J10" s="31"/>
      <c r="K10" s="31"/>
    </row>
    <row r="11" spans="3:11">
      <c r="C11" s="30" t="s">
        <v>19</v>
      </c>
      <c r="D11" s="30"/>
      <c r="E11" s="30"/>
      <c r="F11" s="30"/>
      <c r="G11" s="30"/>
      <c r="H11" s="30"/>
      <c r="I11" s="30"/>
      <c r="J11" s="30"/>
      <c r="K11" s="30"/>
    </row>
    <row r="12" spans="3:11" ht="15.75" customHeight="1">
      <c r="C12" s="35" t="s">
        <v>26</v>
      </c>
      <c r="D12" s="35"/>
      <c r="E12" s="35"/>
      <c r="F12" s="35"/>
      <c r="G12" s="35"/>
      <c r="H12" s="35"/>
      <c r="I12" s="35"/>
      <c r="J12" s="35"/>
      <c r="K12" s="35"/>
    </row>
    <row r="13" spans="3:11">
      <c r="C13" s="20"/>
      <c r="D13" s="20"/>
      <c r="E13" s="20"/>
      <c r="F13" s="20"/>
      <c r="G13" s="20"/>
      <c r="H13" s="20"/>
      <c r="I13" s="20"/>
      <c r="J13" s="20"/>
      <c r="K13" s="20"/>
    </row>
    <row r="14" spans="3:11">
      <c r="C14" s="20"/>
      <c r="D14" s="20"/>
      <c r="E14" s="20"/>
      <c r="F14" s="20"/>
      <c r="G14" s="20"/>
      <c r="H14" s="20"/>
      <c r="I14" s="20"/>
      <c r="J14" s="20"/>
      <c r="K14" s="20"/>
    </row>
    <row r="15" spans="3:11" ht="15.75" hidden="1" customHeight="1">
      <c r="C15" s="58" t="s">
        <v>23</v>
      </c>
      <c r="D15" s="58"/>
      <c r="E15" s="58"/>
      <c r="F15" s="58"/>
      <c r="G15" s="58"/>
      <c r="H15" s="58"/>
      <c r="I15" s="10">
        <f>[1]Лист3!W7</f>
        <v>29228.830000000016</v>
      </c>
      <c r="J15" s="3"/>
      <c r="K15" s="3"/>
    </row>
    <row r="16" spans="3:11" ht="15.75" customHeight="1">
      <c r="C16" s="17"/>
      <c r="D16" s="17"/>
      <c r="E16" s="17"/>
      <c r="F16" s="17"/>
      <c r="G16" s="17"/>
      <c r="H16" s="17"/>
      <c r="I16" s="4"/>
      <c r="J16" s="3"/>
      <c r="K16" s="3"/>
    </row>
    <row r="17" spans="3:11">
      <c r="C17" s="30" t="s">
        <v>17</v>
      </c>
      <c r="D17" s="30"/>
      <c r="E17" s="30"/>
      <c r="F17" s="30"/>
      <c r="G17" s="30"/>
      <c r="H17" s="30"/>
      <c r="I17" s="30"/>
      <c r="J17" s="30"/>
      <c r="K17" s="30"/>
    </row>
    <row r="19" spans="3:11">
      <c r="C19" s="54" t="s">
        <v>4</v>
      </c>
      <c r="D19" s="55"/>
      <c r="E19" s="56"/>
      <c r="F19" s="54" t="s">
        <v>5</v>
      </c>
      <c r="G19" s="55"/>
      <c r="H19" s="56"/>
      <c r="I19" s="54" t="s">
        <v>6</v>
      </c>
      <c r="J19" s="55"/>
      <c r="K19" s="56"/>
    </row>
    <row r="20" spans="3:11" ht="15.75" customHeight="1">
      <c r="C20" s="5" t="s">
        <v>7</v>
      </c>
      <c r="D20" s="5" t="s">
        <v>8</v>
      </c>
      <c r="E20" s="5" t="s">
        <v>9</v>
      </c>
      <c r="F20" s="5" t="s">
        <v>7</v>
      </c>
      <c r="G20" s="5" t="s">
        <v>8</v>
      </c>
      <c r="H20" s="5" t="s">
        <v>9</v>
      </c>
      <c r="I20" s="5" t="s">
        <v>7</v>
      </c>
      <c r="J20" s="5" t="s">
        <v>8</v>
      </c>
      <c r="K20" s="5" t="s">
        <v>9</v>
      </c>
    </row>
    <row r="21" spans="3:11">
      <c r="C21" s="6"/>
      <c r="D21" s="6"/>
      <c r="E21" s="6"/>
      <c r="F21" s="6"/>
      <c r="G21" s="6"/>
      <c r="H21" s="6"/>
      <c r="I21" s="6"/>
      <c r="J21" s="6"/>
      <c r="K21" s="6"/>
    </row>
    <row r="22" spans="3:11" ht="15.75" customHeight="1">
      <c r="C22" s="18">
        <f>[1]Лист3!R84</f>
        <v>14626</v>
      </c>
      <c r="D22" s="18">
        <f>[1]Лист3!R85</f>
        <v>12039.328121329127</v>
      </c>
      <c r="E22" s="6">
        <f>C22-D22</f>
        <v>2586.6718786708734</v>
      </c>
      <c r="F22" s="18">
        <f>[1]Лист3!U84+[1]Лист3!X84+[1]Лист3!AA84</f>
        <v>90877.42</v>
      </c>
      <c r="G22" s="18">
        <f>[1]Лист3!U85+[1]Лист3!X85+[1]Лист3!AA85</f>
        <v>16197.891605099807</v>
      </c>
      <c r="H22" s="6">
        <f>F22-G22</f>
        <v>74679.52839490019</v>
      </c>
      <c r="I22" s="18">
        <f>[1]Лист3!AM84</f>
        <v>12235.46</v>
      </c>
      <c r="J22" s="18">
        <f>[1]Лист3!AM85</f>
        <v>9906.0943617193516</v>
      </c>
      <c r="K22" s="6">
        <f>I22-J22</f>
        <v>2329.3656382806475</v>
      </c>
    </row>
    <row r="23" spans="3:11">
      <c r="C23" s="6"/>
      <c r="D23" s="6"/>
      <c r="E23" s="6"/>
      <c r="F23" s="6"/>
      <c r="G23" s="6"/>
      <c r="H23" s="6"/>
      <c r="I23" s="6"/>
      <c r="J23" s="6"/>
      <c r="K23" s="6"/>
    </row>
    <row r="25" spans="3:11" ht="15.75" customHeight="1">
      <c r="C25" s="36" t="s">
        <v>24</v>
      </c>
      <c r="D25" s="37"/>
      <c r="E25" s="38"/>
    </row>
    <row r="26" spans="3:11">
      <c r="C26" s="21" t="s">
        <v>7</v>
      </c>
      <c r="D26" s="21" t="s">
        <v>8</v>
      </c>
      <c r="E26" s="21" t="s">
        <v>9</v>
      </c>
    </row>
    <row r="27" spans="3:11">
      <c r="C27" s="22">
        <f>[1]Лист3!AJ84</f>
        <v>5850.4</v>
      </c>
      <c r="D27" s="22">
        <f>[1]Лист3!AJ85</f>
        <v>4815.7312485316497</v>
      </c>
      <c r="E27" s="22">
        <f>C27-D27</f>
        <v>1034.6687514683499</v>
      </c>
    </row>
    <row r="29" spans="3:11" ht="31.5" hidden="1" customHeight="1">
      <c r="C29" s="39" t="s">
        <v>10</v>
      </c>
      <c r="D29" s="39"/>
      <c r="E29" s="39"/>
      <c r="F29" s="39"/>
      <c r="G29" s="39"/>
      <c r="H29" s="39"/>
      <c r="I29" s="39"/>
      <c r="J29" s="39"/>
      <c r="K29" s="39"/>
    </row>
    <row r="30" spans="3:11" ht="15.75" hidden="1" customHeight="1">
      <c r="C30" s="30" t="s">
        <v>27</v>
      </c>
      <c r="D30" s="30"/>
      <c r="E30" s="30"/>
      <c r="F30" s="30"/>
      <c r="G30" s="30"/>
      <c r="H30" s="30"/>
      <c r="I30" s="30"/>
      <c r="J30" s="30"/>
      <c r="K30" s="30"/>
    </row>
    <row r="31" spans="3:11" ht="28.5" hidden="1" customHeight="1"/>
    <row r="32" spans="3:11" ht="15.75" hidden="1" customHeight="1">
      <c r="C32" s="19" t="s">
        <v>11</v>
      </c>
      <c r="D32" s="34" t="s">
        <v>12</v>
      </c>
      <c r="E32" s="34"/>
      <c r="F32" s="34"/>
      <c r="G32" s="34"/>
      <c r="H32" s="34" t="s">
        <v>13</v>
      </c>
      <c r="I32" s="34"/>
      <c r="J32" s="34" t="s">
        <v>14</v>
      </c>
      <c r="K32" s="34"/>
    </row>
    <row r="33" spans="3:12">
      <c r="C33" s="19"/>
      <c r="D33" s="32"/>
      <c r="E33" s="57"/>
      <c r="F33" s="57"/>
      <c r="G33" s="33"/>
      <c r="H33" s="32"/>
      <c r="I33" s="33"/>
      <c r="J33" s="32"/>
      <c r="K33" s="33"/>
    </row>
    <row r="34" spans="3:12">
      <c r="C34" s="7">
        <f>[1]работы!B8</f>
        <v>41386</v>
      </c>
      <c r="D34" s="41" t="str">
        <f>[1]работы!E8</f>
        <v xml:space="preserve">Прочистка системы водоотведения </v>
      </c>
      <c r="E34" s="42"/>
      <c r="F34" s="42"/>
      <c r="G34" s="43"/>
      <c r="H34" s="40"/>
      <c r="I34" s="40"/>
      <c r="J34" s="40">
        <f>[1]работы!F8</f>
        <v>880</v>
      </c>
      <c r="K34" s="40"/>
    </row>
    <row r="35" spans="3:12">
      <c r="C35" s="7">
        <f>[1]работы!B9</f>
        <v>41388</v>
      </c>
      <c r="D35" s="41" t="str">
        <f>[1]работы!E9</f>
        <v>Прочистка канализационных выпусков</v>
      </c>
      <c r="E35" s="42"/>
      <c r="F35" s="42"/>
      <c r="G35" s="43"/>
      <c r="H35" s="44"/>
      <c r="I35" s="45"/>
      <c r="J35" s="40">
        <f>[1]работы!F9</f>
        <v>880</v>
      </c>
      <c r="K35" s="40"/>
    </row>
    <row r="36" spans="3:12">
      <c r="C36" s="7">
        <f>[1]работы!B10</f>
        <v>41474</v>
      </c>
      <c r="D36" s="41" t="str">
        <f>[1]работы!E10</f>
        <v>Ремонт системы канализации</v>
      </c>
      <c r="E36" s="42"/>
      <c r="F36" s="42"/>
      <c r="G36" s="43"/>
      <c r="H36" s="44"/>
      <c r="I36" s="45"/>
      <c r="J36" s="49">
        <f>[1]работы!F10</f>
        <v>569.41999999999996</v>
      </c>
      <c r="K36" s="50"/>
    </row>
    <row r="37" spans="3:12">
      <c r="C37" s="7"/>
      <c r="D37" s="41"/>
      <c r="E37" s="42"/>
      <c r="F37" s="42"/>
      <c r="G37" s="43"/>
      <c r="H37" s="44"/>
      <c r="I37" s="45"/>
      <c r="J37" s="40"/>
      <c r="K37" s="40"/>
    </row>
    <row r="38" spans="3:12">
      <c r="C38" s="7"/>
      <c r="D38" s="41"/>
      <c r="E38" s="42"/>
      <c r="F38" s="42"/>
      <c r="G38" s="43"/>
      <c r="H38" s="44"/>
      <c r="I38" s="45"/>
      <c r="J38" s="40"/>
      <c r="K38" s="40"/>
    </row>
    <row r="39" spans="3:12">
      <c r="C39" s="8" t="s">
        <v>15</v>
      </c>
      <c r="D39" s="52"/>
      <c r="E39" s="53"/>
      <c r="F39" s="53"/>
      <c r="G39" s="25"/>
      <c r="H39" s="52"/>
      <c r="I39" s="25"/>
      <c r="J39" s="24">
        <f>SUM(J34:K38)</f>
        <v>2329.42</v>
      </c>
      <c r="K39" s="25"/>
    </row>
    <row r="40" spans="3:12" ht="15.75" customHeight="1">
      <c r="C40" s="7"/>
      <c r="D40" s="46"/>
      <c r="E40" s="47"/>
      <c r="F40" s="47"/>
      <c r="G40" s="48"/>
      <c r="H40" s="44"/>
      <c r="I40" s="45"/>
      <c r="J40" s="49"/>
      <c r="K40" s="50"/>
    </row>
    <row r="41" spans="3:12" ht="15.75" customHeight="1">
      <c r="C41" s="7">
        <v>41488</v>
      </c>
      <c r="D41" s="59" t="s">
        <v>28</v>
      </c>
      <c r="E41" s="60"/>
      <c r="F41" s="60"/>
      <c r="G41" s="61"/>
      <c r="H41" s="49">
        <v>29720</v>
      </c>
      <c r="I41" s="50"/>
      <c r="J41" s="49">
        <v>26703.43</v>
      </c>
      <c r="K41" s="50"/>
    </row>
    <row r="42" spans="3:12">
      <c r="C42" s="7">
        <v>41494</v>
      </c>
      <c r="D42" s="59" t="s">
        <v>29</v>
      </c>
      <c r="E42" s="60"/>
      <c r="F42" s="60"/>
      <c r="G42" s="61"/>
      <c r="H42" s="49">
        <v>50940</v>
      </c>
      <c r="I42" s="50"/>
      <c r="J42" s="44">
        <v>45769.59</v>
      </c>
      <c r="K42" s="45"/>
    </row>
    <row r="43" spans="3:12" ht="27.75" customHeight="1">
      <c r="C43" s="62">
        <v>41502</v>
      </c>
      <c r="D43" s="41" t="s">
        <v>30</v>
      </c>
      <c r="E43" s="42"/>
      <c r="F43" s="42"/>
      <c r="G43" s="43"/>
      <c r="H43" s="49">
        <v>12347</v>
      </c>
      <c r="I43" s="50"/>
      <c r="J43" s="49">
        <v>12347</v>
      </c>
      <c r="K43" s="50"/>
    </row>
    <row r="44" spans="3:12">
      <c r="C44" s="11"/>
      <c r="D44" s="44"/>
      <c r="E44" s="51"/>
      <c r="F44" s="51"/>
      <c r="G44" s="45"/>
      <c r="H44" s="44"/>
      <c r="I44" s="45"/>
      <c r="J44" s="44"/>
      <c r="K44" s="45"/>
    </row>
    <row r="45" spans="3:12">
      <c r="C45" s="11"/>
      <c r="D45" s="44"/>
      <c r="E45" s="51"/>
      <c r="F45" s="51"/>
      <c r="G45" s="45"/>
      <c r="H45" s="44"/>
      <c r="I45" s="45"/>
      <c r="J45" s="44"/>
      <c r="K45" s="45"/>
    </row>
    <row r="46" spans="3:12" ht="17.25" customHeight="1">
      <c r="C46" s="8" t="s">
        <v>15</v>
      </c>
      <c r="D46" s="52"/>
      <c r="E46" s="53"/>
      <c r="F46" s="53"/>
      <c r="G46" s="25"/>
      <c r="H46" s="24">
        <f>SUM(H41:I45)</f>
        <v>93007</v>
      </c>
      <c r="I46" s="25"/>
      <c r="J46" s="24">
        <f>SUM(J41:K45)</f>
        <v>84820.01999999999</v>
      </c>
      <c r="K46" s="25"/>
    </row>
    <row r="48" spans="3:12" ht="18.75" customHeight="1">
      <c r="C48" s="23" t="s">
        <v>20</v>
      </c>
      <c r="D48" s="23"/>
      <c r="E48" s="23"/>
      <c r="F48" s="23"/>
      <c r="G48" s="23"/>
      <c r="H48" s="23"/>
      <c r="I48" s="23"/>
      <c r="J48" s="26"/>
      <c r="K48" s="27"/>
      <c r="L48" s="13"/>
    </row>
    <row r="49" spans="3:10">
      <c r="I49" s="14"/>
    </row>
    <row r="50" spans="3:10">
      <c r="C50" s="23" t="s">
        <v>31</v>
      </c>
      <c r="D50" s="23"/>
      <c r="E50" s="23"/>
      <c r="F50" s="23"/>
      <c r="G50" s="23"/>
      <c r="H50" s="23"/>
      <c r="I50" s="12">
        <f>G22-I15-J41-J42</f>
        <v>-85503.958394900197</v>
      </c>
      <c r="J50" s="9" t="s">
        <v>32</v>
      </c>
    </row>
    <row r="51" spans="3:10">
      <c r="I51" s="15"/>
      <c r="J51" s="9"/>
    </row>
    <row r="52" spans="3:10">
      <c r="C52" s="23" t="s">
        <v>33</v>
      </c>
      <c r="D52" s="23"/>
      <c r="E52" s="23"/>
      <c r="F52" s="23"/>
      <c r="G52" s="23"/>
      <c r="H52" s="23"/>
      <c r="I52" s="10">
        <f>J22-J43</f>
        <v>-2440.9056382806484</v>
      </c>
      <c r="J52" s="9" t="s">
        <v>32</v>
      </c>
    </row>
    <row r="53" spans="3:10">
      <c r="I53" s="15"/>
      <c r="J53" s="9"/>
    </row>
    <row r="54" spans="3:10" ht="15.75" customHeight="1">
      <c r="C54" s="23" t="s">
        <v>34</v>
      </c>
      <c r="D54" s="23"/>
      <c r="E54" s="23"/>
      <c r="F54" s="23"/>
      <c r="G54" s="23"/>
      <c r="H54" s="23"/>
      <c r="I54" s="10">
        <f>D22-J39</f>
        <v>9709.9081213291265</v>
      </c>
      <c r="J54" s="9" t="s">
        <v>32</v>
      </c>
    </row>
    <row r="55" spans="3:10">
      <c r="I55" s="15"/>
      <c r="J55" s="9"/>
    </row>
    <row r="56" spans="3:10">
      <c r="C56" s="28" t="s">
        <v>25</v>
      </c>
      <c r="D56" s="28"/>
      <c r="E56" s="28"/>
      <c r="F56" s="28"/>
      <c r="G56" s="28"/>
      <c r="H56" s="28"/>
      <c r="I56" s="10">
        <f>D27</f>
        <v>4815.7312485316497</v>
      </c>
      <c r="J56" s="9" t="s">
        <v>32</v>
      </c>
    </row>
    <row r="57" spans="3:10">
      <c r="I57" s="15"/>
    </row>
    <row r="58" spans="3:10">
      <c r="G58" s="9" t="s">
        <v>22</v>
      </c>
      <c r="I58" s="16">
        <f>I50+I52+I54+I56</f>
        <v>-73419.22466332007</v>
      </c>
    </row>
    <row r="60" spans="3:10">
      <c r="C60" s="23" t="s">
        <v>35</v>
      </c>
      <c r="D60" s="23"/>
      <c r="E60" s="23"/>
      <c r="F60" s="23"/>
      <c r="G60" s="23"/>
      <c r="H60" s="23"/>
      <c r="I60" s="63">
        <f>[1]Лист3!AP86+[1]Лист3!AS86</f>
        <v>0</v>
      </c>
      <c r="J60" s="9" t="s">
        <v>21</v>
      </c>
    </row>
  </sheetData>
  <mergeCells count="68">
    <mergeCell ref="C52:H52"/>
    <mergeCell ref="C56:H56"/>
    <mergeCell ref="C60:H60"/>
    <mergeCell ref="J45:K45"/>
    <mergeCell ref="D46:G46"/>
    <mergeCell ref="H46:I46"/>
    <mergeCell ref="J46:K46"/>
    <mergeCell ref="C48:I48"/>
    <mergeCell ref="J48:K48"/>
    <mergeCell ref="C25:E25"/>
    <mergeCell ref="C29:K29"/>
    <mergeCell ref="C30:K30"/>
    <mergeCell ref="D41:G41"/>
    <mergeCell ref="H41:I41"/>
    <mergeCell ref="J41:K41"/>
    <mergeCell ref="C12:K12"/>
    <mergeCell ref="C15:H15"/>
    <mergeCell ref="C17:K17"/>
    <mergeCell ref="C19:E19"/>
    <mergeCell ref="F19:H19"/>
    <mergeCell ref="I19:K19"/>
    <mergeCell ref="J39:K39"/>
    <mergeCell ref="D36:G36"/>
    <mergeCell ref="H36:I36"/>
    <mergeCell ref="J36:K36"/>
    <mergeCell ref="D37:G37"/>
    <mergeCell ref="H37:I37"/>
    <mergeCell ref="J37:K37"/>
    <mergeCell ref="D38:G38"/>
    <mergeCell ref="H38:I38"/>
    <mergeCell ref="J38:K38"/>
    <mergeCell ref="D39:G39"/>
    <mergeCell ref="H39:I39"/>
    <mergeCell ref="D40:G40"/>
    <mergeCell ref="H40:I40"/>
    <mergeCell ref="D42:G42"/>
    <mergeCell ref="J35:K35"/>
    <mergeCell ref="D32:G32"/>
    <mergeCell ref="H32:I32"/>
    <mergeCell ref="J32:K32"/>
    <mergeCell ref="D33:G33"/>
    <mergeCell ref="H33:I33"/>
    <mergeCell ref="J33:K33"/>
    <mergeCell ref="D34:G34"/>
    <mergeCell ref="H34:I34"/>
    <mergeCell ref="J34:K34"/>
    <mergeCell ref="D35:G35"/>
    <mergeCell ref="H35:I35"/>
    <mergeCell ref="C10:K10"/>
    <mergeCell ref="C11:K11"/>
    <mergeCell ref="J1:K1"/>
    <mergeCell ref="I2:K2"/>
    <mergeCell ref="H3:K3"/>
    <mergeCell ref="H4:K4"/>
    <mergeCell ref="C9:K9"/>
    <mergeCell ref="C54:H54"/>
    <mergeCell ref="J40:K40"/>
    <mergeCell ref="J42:K42"/>
    <mergeCell ref="C50:H50"/>
    <mergeCell ref="H42:I42"/>
    <mergeCell ref="D43:G43"/>
    <mergeCell ref="H43:I43"/>
    <mergeCell ref="J43:K43"/>
    <mergeCell ref="D44:G44"/>
    <mergeCell ref="H44:I44"/>
    <mergeCell ref="J44:K44"/>
    <mergeCell ref="D45:G45"/>
    <mergeCell ref="H45:I45"/>
  </mergeCells>
  <pageMargins left="0.17" right="0.16" top="0.43" bottom="0.55000000000000004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2013-09-24T06:40:07Z</dcterms:modified>
</cp:coreProperties>
</file>