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47" i="1"/>
  <c r="J31"/>
  <c r="D31"/>
  <c r="C31"/>
  <c r="J30"/>
  <c r="D30"/>
  <c r="C30"/>
  <c r="J29"/>
  <c r="J35" s="1"/>
  <c r="D29"/>
  <c r="C29"/>
  <c r="J21"/>
  <c r="I41" s="1"/>
  <c r="I21"/>
  <c r="K21" s="1"/>
  <c r="G21"/>
  <c r="F21"/>
  <c r="H21" s="1"/>
  <c r="D21"/>
  <c r="I43" s="1"/>
  <c r="C21"/>
  <c r="E21" s="1"/>
  <c r="I14"/>
  <c r="I39" s="1"/>
  <c r="I45" s="1"/>
</calcChain>
</file>

<file path=xl/sharedStrings.xml><?xml version="1.0" encoding="utf-8"?>
<sst xmlns="http://schemas.openxmlformats.org/spreadsheetml/2006/main" count="43" uniqueCount="33">
  <si>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</si>
  <si>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</si>
  <si>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</si>
  <si>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</si>
  <si>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</si>
  <si>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</si>
  <si>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</si>
  <si>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</si>
  <si>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</si>
  <si>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</si>
  <si>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</si>
  <si>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</si>
  <si>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</si>
  <si>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</si>
  <si>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</si>
  <si>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</si>
  <si>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</si>
  <si>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д. Баранникова, ул. Лесная, 3</t>
  </si>
  <si>
    <t xml:space="preserve"> ЗА ПЕРИОД С 01.01.2013 ПО 01.09.2013 Г.</t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</si>
  <si>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</si>
  <si>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</si>
  <si>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</si>
  <si>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 xml:space="preserve">Остаток средств капитального ремонта на 01.01.2013 г. </t>
  </si>
  <si>
    <t xml:space="preserve">руб. </t>
  </si>
  <si>
    <t>30.08-02.09.2013</t>
  </si>
  <si>
    <t>Капитальный ремонт системы водоотведения</t>
  </si>
  <si>
    <t>на 01.09.2013г.</t>
  </si>
  <si>
    <t xml:space="preserve">Остаток средств капитального ремонта 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</si>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</sst>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/>
    <xf numFmtId="0" fontId="6" fillId="0" borderId="5" xfId="0" applyFont="1" applyBorder="1"/>
    <xf numFmtId="0" fontId="2" fillId="0" borderId="0" xfId="0" applyFont="1" applyBorder="1"/>
    <xf numFmtId="0" fontId="7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wrapText="1"/>
    </xf>
    <xf numFmtId="14" fontId="9" fillId="0" borderId="5" xfId="0" applyNumberFormat="1" applyFont="1" applyBorder="1"/>
    <xf numFmtId="2" fontId="6" fillId="0" borderId="1" xfId="0" applyNumberFormat="1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4">
          <cell r="E74">
            <v>47639.389999999978</v>
          </cell>
        </row>
      </sheetData>
      <sheetData sheetId="1" refreshError="1"/>
      <sheetData sheetId="2">
        <row r="84">
          <cell r="R84">
            <v>14876.94</v>
          </cell>
          <cell r="U84">
            <v>21207.200000000001</v>
          </cell>
          <cell r="AG84">
            <v>17603.669999999998</v>
          </cell>
        </row>
        <row r="85">
          <cell r="R85">
            <v>11751.201768212026</v>
          </cell>
          <cell r="U85">
            <v>16750.772063187891</v>
          </cell>
          <cell r="AG85">
            <v>14285.994634362181</v>
          </cell>
        </row>
        <row r="86">
          <cell r="AJ86">
            <v>0</v>
          </cell>
          <cell r="AM86">
            <v>0</v>
          </cell>
        </row>
      </sheetData>
      <sheetData sheetId="3">
        <row r="8">
          <cell r="B8">
            <v>41330</v>
          </cell>
          <cell r="E8" t="str">
            <v xml:space="preserve">Прочистка системы водоотведения </v>
          </cell>
          <cell r="F8">
            <v>880</v>
          </cell>
        </row>
        <row r="9">
          <cell r="B9">
            <v>41351</v>
          </cell>
          <cell r="E9" t="str">
            <v>Выезд, осмотр подвального помещения</v>
          </cell>
          <cell r="F9">
            <v>880</v>
          </cell>
        </row>
        <row r="10">
          <cell r="B10">
            <v>41354</v>
          </cell>
          <cell r="E10" t="str">
            <v>Ремонт системы водоотведения</v>
          </cell>
          <cell r="F10">
            <v>3290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7"/>
  <sheetViews>
    <sheetView tabSelected="1" topLeftCell="A6" workbookViewId="0">
      <selection activeCell="L14" sqref="L14"/>
    </sheetView>
  </sheetViews>
  <sheetFormatPr defaultRowHeight="13.5" customHeight="1"/>
  <cols>
    <col min="1" max="1" width="3" style="1" customWidth="1"/>
    <col min="2" max="2" width="0" style="1" hidden="1" customWidth="1"/>
    <col min="3" max="3" width="1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 ht="13.5" customHeight="1">
      <c r="H1" s="2"/>
      <c r="I1" s="2"/>
      <c r="J1" s="38" t="s">
        <v>0</v>
      </c>
      <c r="K1" s="38"/>
    </row>
    <row r="2" spans="3:11" ht="13.5" customHeight="1">
      <c r="H2" s="2"/>
      <c r="I2" s="38" t="s">
        <v>1</v>
      </c>
      <c r="J2" s="38"/>
      <c r="K2" s="38"/>
    </row>
    <row r="3" spans="3:11" ht="13.5" customHeight="1">
      <c r="H3" s="38" t="s">
        <v>16</v>
      </c>
      <c r="I3" s="38"/>
      <c r="J3" s="38"/>
      <c r="K3" s="38"/>
    </row>
    <row r="4" spans="3:11" ht="13.5" customHeight="1">
      <c r="H4" s="38" t="s">
        <v>20</v>
      </c>
      <c r="I4" s="38"/>
      <c r="J4" s="38"/>
      <c r="K4" s="38"/>
    </row>
    <row r="9" spans="3:11" ht="13.5" customHeight="1">
      <c r="C9" s="37" t="s">
        <v>2</v>
      </c>
      <c r="D9" s="37"/>
      <c r="E9" s="37"/>
      <c r="F9" s="37"/>
      <c r="G9" s="37"/>
      <c r="H9" s="37"/>
      <c r="I9" s="37"/>
      <c r="J9" s="37"/>
      <c r="K9" s="37"/>
    </row>
    <row r="10" spans="3:11" ht="13.5" customHeight="1">
      <c r="C10" s="37" t="s">
        <v>3</v>
      </c>
      <c r="D10" s="37"/>
      <c r="E10" s="37"/>
      <c r="F10" s="37"/>
      <c r="G10" s="37"/>
      <c r="H10" s="37"/>
      <c r="I10" s="37"/>
      <c r="J10" s="37"/>
      <c r="K10" s="37"/>
    </row>
    <row r="11" spans="3:11" ht="13.5" customHeight="1">
      <c r="C11" s="29" t="s">
        <v>21</v>
      </c>
      <c r="D11" s="29"/>
      <c r="E11" s="29"/>
      <c r="F11" s="29"/>
      <c r="G11" s="29"/>
      <c r="H11" s="29"/>
      <c r="I11" s="29"/>
      <c r="J11" s="29"/>
      <c r="K11" s="29"/>
    </row>
    <row r="12" spans="3:11" ht="13.5" customHeight="1">
      <c r="C12" s="30" t="s">
        <v>17</v>
      </c>
      <c r="D12" s="30"/>
      <c r="E12" s="30"/>
      <c r="F12" s="30"/>
      <c r="G12" s="30"/>
      <c r="H12" s="30"/>
      <c r="I12" s="30"/>
      <c r="J12" s="30"/>
      <c r="K12" s="30"/>
    </row>
    <row r="13" spans="3:11" ht="13.5" customHeight="1">
      <c r="C13" s="11"/>
      <c r="D13" s="11"/>
      <c r="E13" s="11"/>
      <c r="F13" s="11"/>
      <c r="G13" s="11"/>
      <c r="H13" s="11"/>
      <c r="I13" s="11"/>
      <c r="J13" s="11"/>
      <c r="K13" s="11"/>
    </row>
    <row r="14" spans="3:11" ht="13.5" customHeight="1">
      <c r="C14" s="31" t="s">
        <v>22</v>
      </c>
      <c r="D14" s="31"/>
      <c r="E14" s="31"/>
      <c r="F14" s="31"/>
      <c r="G14" s="31"/>
      <c r="H14" s="31"/>
      <c r="I14" s="3">
        <f>[1]отчет!E74</f>
        <v>47639.389999999978</v>
      </c>
      <c r="J14" s="39" t="s">
        <v>23</v>
      </c>
      <c r="K14" s="4"/>
    </row>
    <row r="15" spans="3:11" ht="13.5" customHeight="1">
      <c r="C15" s="14"/>
      <c r="D15" s="14"/>
      <c r="E15" s="14"/>
      <c r="F15" s="14"/>
      <c r="G15" s="14"/>
      <c r="H15" s="14"/>
      <c r="I15" s="5"/>
      <c r="J15" s="4"/>
      <c r="K15" s="4"/>
    </row>
    <row r="16" spans="3:11" ht="13.5" customHeight="1">
      <c r="C16" s="29" t="s">
        <v>19</v>
      </c>
      <c r="D16" s="29"/>
      <c r="E16" s="29"/>
      <c r="F16" s="29"/>
      <c r="G16" s="29"/>
      <c r="H16" s="29"/>
      <c r="I16" s="29"/>
      <c r="J16" s="29"/>
      <c r="K16" s="29"/>
    </row>
    <row r="18" spans="3:11" ht="13.5" customHeight="1">
      <c r="C18" s="32" t="s">
        <v>4</v>
      </c>
      <c r="D18" s="33"/>
      <c r="E18" s="34"/>
      <c r="F18" s="32" t="s">
        <v>5</v>
      </c>
      <c r="G18" s="33"/>
      <c r="H18" s="34"/>
      <c r="I18" s="32" t="s">
        <v>6</v>
      </c>
      <c r="J18" s="33"/>
      <c r="K18" s="34"/>
    </row>
    <row r="19" spans="3:11" ht="13.5" customHeight="1">
      <c r="C19" s="6" t="s">
        <v>7</v>
      </c>
      <c r="D19" s="6" t="s">
        <v>8</v>
      </c>
      <c r="E19" s="6" t="s">
        <v>9</v>
      </c>
      <c r="F19" s="6" t="s">
        <v>7</v>
      </c>
      <c r="G19" s="6" t="s">
        <v>8</v>
      </c>
      <c r="H19" s="6" t="s">
        <v>9</v>
      </c>
      <c r="I19" s="6" t="s">
        <v>7</v>
      </c>
      <c r="J19" s="6" t="s">
        <v>8</v>
      </c>
      <c r="K19" s="6" t="s">
        <v>9</v>
      </c>
    </row>
    <row r="20" spans="3:11" ht="13.5" customHeight="1">
      <c r="C20" s="7"/>
      <c r="D20" s="7"/>
      <c r="E20" s="7"/>
      <c r="F20" s="7"/>
      <c r="G20" s="7"/>
      <c r="H20" s="7"/>
      <c r="I20" s="7"/>
      <c r="J20" s="7"/>
      <c r="K20" s="7"/>
    </row>
    <row r="21" spans="3:11" ht="13.5" customHeight="1">
      <c r="C21" s="13">
        <f>[1]Лист3!R84</f>
        <v>14876.94</v>
      </c>
      <c r="D21" s="13">
        <f>[1]Лист3!R85</f>
        <v>11751.201768212026</v>
      </c>
      <c r="E21" s="13">
        <f>C21-D21</f>
        <v>3125.7382317879747</v>
      </c>
      <c r="F21" s="13">
        <f>[1]Лист3!U84</f>
        <v>21207.200000000001</v>
      </c>
      <c r="G21" s="13">
        <f>[1]Лист3!U85</f>
        <v>16750.772063187891</v>
      </c>
      <c r="H21" s="7">
        <f>F21-G21</f>
        <v>4456.4279368121097</v>
      </c>
      <c r="I21" s="13">
        <f>[1]Лист3!AG84</f>
        <v>17603.669999999998</v>
      </c>
      <c r="J21" s="13">
        <f>[1]Лист3!AG85</f>
        <v>14285.994634362181</v>
      </c>
      <c r="K21" s="7">
        <f>I21-J21</f>
        <v>3317.6753656378169</v>
      </c>
    </row>
    <row r="22" spans="3:11" ht="13.5" customHeight="1">
      <c r="C22" s="7"/>
      <c r="D22" s="7"/>
      <c r="E22" s="7"/>
      <c r="F22" s="7"/>
      <c r="G22" s="7"/>
      <c r="H22" s="7"/>
      <c r="I22" s="7"/>
      <c r="J22" s="7"/>
      <c r="K22" s="7"/>
    </row>
    <row r="24" spans="3:11" ht="13.5" customHeight="1">
      <c r="C24" s="35" t="s">
        <v>10</v>
      </c>
      <c r="D24" s="35"/>
      <c r="E24" s="35"/>
      <c r="F24" s="35"/>
      <c r="G24" s="35"/>
      <c r="H24" s="35"/>
      <c r="I24" s="35"/>
      <c r="J24" s="35"/>
      <c r="K24" s="35"/>
    </row>
    <row r="25" spans="3:11" ht="13.5" customHeight="1">
      <c r="C25" s="29" t="s">
        <v>18</v>
      </c>
      <c r="D25" s="29"/>
      <c r="E25" s="29"/>
      <c r="F25" s="29"/>
      <c r="G25" s="29"/>
      <c r="H25" s="29"/>
      <c r="I25" s="29"/>
      <c r="J25" s="29"/>
      <c r="K25" s="29"/>
    </row>
    <row r="27" spans="3:11" ht="13.5" customHeight="1">
      <c r="C27" s="12" t="s">
        <v>11</v>
      </c>
      <c r="D27" s="36" t="s">
        <v>12</v>
      </c>
      <c r="E27" s="36"/>
      <c r="F27" s="36"/>
      <c r="G27" s="36"/>
      <c r="H27" s="36" t="s">
        <v>13</v>
      </c>
      <c r="I27" s="36"/>
      <c r="J27" s="36" t="s">
        <v>14</v>
      </c>
      <c r="K27" s="36"/>
    </row>
    <row r="28" spans="3:11" ht="13.5" customHeight="1">
      <c r="C28" s="12"/>
      <c r="D28" s="26"/>
      <c r="E28" s="27"/>
      <c r="F28" s="27"/>
      <c r="G28" s="28"/>
      <c r="H28" s="26"/>
      <c r="I28" s="28"/>
      <c r="J28" s="26"/>
      <c r="K28" s="28"/>
    </row>
    <row r="29" spans="3:11" ht="13.5" customHeight="1">
      <c r="C29" s="8">
        <f>[1]работы!B8</f>
        <v>41330</v>
      </c>
      <c r="D29" s="20" t="str">
        <f>[1]работы!E8</f>
        <v xml:space="preserve">Прочистка системы водоотведения </v>
      </c>
      <c r="E29" s="21"/>
      <c r="F29" s="21"/>
      <c r="G29" s="22"/>
      <c r="H29" s="25"/>
      <c r="I29" s="25"/>
      <c r="J29" s="25">
        <f>[1]работы!F8</f>
        <v>880</v>
      </c>
      <c r="K29" s="25"/>
    </row>
    <row r="30" spans="3:11" ht="13.5" customHeight="1">
      <c r="C30" s="8">
        <f>[1]работы!B9</f>
        <v>41351</v>
      </c>
      <c r="D30" s="20" t="str">
        <f>[1]работы!E9</f>
        <v>Выезд, осмотр подвального помещения</v>
      </c>
      <c r="E30" s="21"/>
      <c r="F30" s="21"/>
      <c r="G30" s="22"/>
      <c r="H30" s="23"/>
      <c r="I30" s="24"/>
      <c r="J30" s="25">
        <f>[1]работы!F9</f>
        <v>880</v>
      </c>
      <c r="K30" s="25"/>
    </row>
    <row r="31" spans="3:11" ht="13.5" customHeight="1">
      <c r="C31" s="8">
        <f>[1]работы!B10</f>
        <v>41354</v>
      </c>
      <c r="D31" s="20" t="str">
        <f>[1]работы!E10</f>
        <v>Ремонт системы водоотведения</v>
      </c>
      <c r="E31" s="21"/>
      <c r="F31" s="21"/>
      <c r="G31" s="22"/>
      <c r="H31" s="23"/>
      <c r="I31" s="24"/>
      <c r="J31" s="25">
        <f>[1]работы!F10</f>
        <v>3290</v>
      </c>
      <c r="K31" s="25"/>
    </row>
    <row r="32" spans="3:11" ht="13.5" customHeight="1">
      <c r="C32" s="8"/>
      <c r="D32" s="20"/>
      <c r="E32" s="21"/>
      <c r="F32" s="21"/>
      <c r="G32" s="22"/>
      <c r="H32" s="23"/>
      <c r="I32" s="24"/>
      <c r="J32" s="25"/>
      <c r="K32" s="25"/>
    </row>
    <row r="33" spans="3:11" ht="13.5" customHeight="1">
      <c r="C33" s="40" t="s">
        <v>24</v>
      </c>
      <c r="D33" s="20" t="s">
        <v>25</v>
      </c>
      <c r="E33" s="21"/>
      <c r="F33" s="21"/>
      <c r="G33" s="22"/>
      <c r="H33" s="25">
        <v>71464</v>
      </c>
      <c r="I33" s="25"/>
      <c r="J33" s="25">
        <v>71464</v>
      </c>
      <c r="K33" s="25"/>
    </row>
    <row r="34" spans="3:11" ht="13.5" customHeight="1">
      <c r="C34" s="8"/>
      <c r="D34" s="20"/>
      <c r="E34" s="21"/>
      <c r="F34" s="21"/>
      <c r="G34" s="22"/>
      <c r="H34" s="23"/>
      <c r="I34" s="24"/>
      <c r="J34" s="25"/>
      <c r="K34" s="25"/>
    </row>
    <row r="35" spans="3:11" ht="13.5" customHeight="1">
      <c r="C35" s="9" t="s">
        <v>15</v>
      </c>
      <c r="D35" s="16"/>
      <c r="E35" s="17"/>
      <c r="F35" s="17"/>
      <c r="G35" s="18"/>
      <c r="H35" s="16"/>
      <c r="I35" s="18"/>
      <c r="J35" s="19">
        <f>SUM(J29:K34)</f>
        <v>76514</v>
      </c>
      <c r="K35" s="18"/>
    </row>
    <row r="37" spans="3:11" ht="13.5" customHeight="1">
      <c r="C37" s="15" t="s">
        <v>26</v>
      </c>
      <c r="D37" s="15"/>
      <c r="E37" s="15"/>
      <c r="F37" s="15"/>
      <c r="G37" s="15"/>
      <c r="H37" s="15"/>
      <c r="I37" s="15"/>
    </row>
    <row r="38" spans="3:11" ht="13.5" customHeight="1">
      <c r="I38" s="10"/>
    </row>
    <row r="39" spans="3:11" ht="13.5" customHeight="1">
      <c r="C39" s="15" t="s">
        <v>27</v>
      </c>
      <c r="D39" s="15"/>
      <c r="E39" s="15"/>
      <c r="F39" s="15"/>
      <c r="G39" s="15"/>
      <c r="H39" s="15"/>
      <c r="I39" s="41">
        <f>I14+G21-H33</f>
        <v>-7073.8379368121314</v>
      </c>
      <c r="J39" s="42" t="s">
        <v>28</v>
      </c>
    </row>
    <row r="40" spans="3:11" ht="13.5" customHeight="1">
      <c r="I40" s="43"/>
    </row>
    <row r="41" spans="3:11" ht="13.5" customHeight="1">
      <c r="C41" s="15" t="s">
        <v>29</v>
      </c>
      <c r="D41" s="15"/>
      <c r="E41" s="15"/>
      <c r="F41" s="15"/>
      <c r="G41" s="15"/>
      <c r="H41" s="15"/>
      <c r="I41" s="44">
        <f>J21</f>
        <v>14285.994634362181</v>
      </c>
      <c r="J41" s="42" t="s">
        <v>28</v>
      </c>
    </row>
    <row r="42" spans="3:11" ht="13.5" customHeight="1">
      <c r="I42" s="45"/>
    </row>
    <row r="43" spans="3:11" ht="13.5" customHeight="1">
      <c r="C43" s="15" t="s">
        <v>30</v>
      </c>
      <c r="D43" s="15"/>
      <c r="E43" s="15"/>
      <c r="F43" s="15"/>
      <c r="G43" s="15"/>
      <c r="H43" s="15"/>
      <c r="I43" s="44">
        <f>D21-J29-J30-J31</f>
        <v>6701.2017682120259</v>
      </c>
      <c r="J43" s="42" t="s">
        <v>28</v>
      </c>
    </row>
    <row r="44" spans="3:11" ht="13.5" customHeight="1">
      <c r="I44" s="43"/>
    </row>
    <row r="45" spans="3:11" ht="13.5" customHeight="1">
      <c r="G45" s="42" t="s">
        <v>31</v>
      </c>
      <c r="I45" s="46">
        <f>I39+I41+I43</f>
        <v>13913.358465762076</v>
      </c>
      <c r="J45" s="42" t="s">
        <v>28</v>
      </c>
    </row>
    <row r="46" spans="3:11" ht="13.5" customHeight="1">
      <c r="I46" s="43"/>
    </row>
    <row r="47" spans="3:11" ht="13.5" customHeight="1">
      <c r="C47" s="15" t="s">
        <v>32</v>
      </c>
      <c r="D47" s="15"/>
      <c r="E47" s="15"/>
      <c r="F47" s="15"/>
      <c r="G47" s="15"/>
      <c r="H47" s="15"/>
      <c r="I47" s="44">
        <f>[1]Лист3!AJ86+[1]Лист3!AM86</f>
        <v>0</v>
      </c>
      <c r="J47" s="42" t="s">
        <v>28</v>
      </c>
    </row>
  </sheetData>
  <mergeCells count="47">
    <mergeCell ref="D28:G28"/>
    <mergeCell ref="H28:I28"/>
    <mergeCell ref="J28:K28"/>
    <mergeCell ref="C37:I37"/>
    <mergeCell ref="C39:H39"/>
    <mergeCell ref="C24:K24"/>
    <mergeCell ref="C25:K25"/>
    <mergeCell ref="D27:G27"/>
    <mergeCell ref="H27:I27"/>
    <mergeCell ref="J27:K27"/>
    <mergeCell ref="C14:H14"/>
    <mergeCell ref="C16:K16"/>
    <mergeCell ref="C18:E18"/>
    <mergeCell ref="F18:H18"/>
    <mergeCell ref="I18:K18"/>
    <mergeCell ref="C10:K10"/>
    <mergeCell ref="J1:K1"/>
    <mergeCell ref="I2:K2"/>
    <mergeCell ref="H3:K3"/>
    <mergeCell ref="H4:K4"/>
    <mergeCell ref="C9:K9"/>
    <mergeCell ref="D30:G30"/>
    <mergeCell ref="H30:I30"/>
    <mergeCell ref="J30:K30"/>
    <mergeCell ref="C11:K11"/>
    <mergeCell ref="C12:K12"/>
    <mergeCell ref="D29:G29"/>
    <mergeCell ref="H29:I29"/>
    <mergeCell ref="J29:K29"/>
    <mergeCell ref="D31:G31"/>
    <mergeCell ref="H31:I31"/>
    <mergeCell ref="J31:K31"/>
    <mergeCell ref="D32:G32"/>
    <mergeCell ref="H32:I32"/>
    <mergeCell ref="J32:K32"/>
    <mergeCell ref="D33:G33"/>
    <mergeCell ref="H33:I33"/>
    <mergeCell ref="J33:K33"/>
    <mergeCell ref="D34:G34"/>
    <mergeCell ref="H34:I34"/>
    <mergeCell ref="J34:K34"/>
    <mergeCell ref="D35:G35"/>
    <mergeCell ref="H35:I35"/>
    <mergeCell ref="J35:K35"/>
    <mergeCell ref="C41:H41"/>
    <mergeCell ref="C43:H43"/>
    <mergeCell ref="C47:H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2013-09-24T05:43:12Z</dcterms:modified>
</cp:coreProperties>
</file>