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3" sheetId="3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I45" i="3"/>
  <c r="J33"/>
  <c r="D33"/>
  <c r="C33"/>
  <c r="J32"/>
  <c r="D32"/>
  <c r="C32"/>
  <c r="J31"/>
  <c r="D31"/>
  <c r="C31"/>
  <c r="J30"/>
  <c r="D30"/>
  <c r="C30"/>
  <c r="J29"/>
  <c r="D29"/>
  <c r="C29"/>
  <c r="J28"/>
  <c r="D28"/>
  <c r="C28"/>
  <c r="J27"/>
  <c r="D27"/>
  <c r="C27"/>
  <c r="J26"/>
  <c r="J35" s="1"/>
  <c r="D26"/>
  <c r="C26"/>
  <c r="K19"/>
  <c r="G19"/>
  <c r="F19"/>
  <c r="H19" s="1"/>
  <c r="D19"/>
  <c r="I41" s="1"/>
  <c r="C19"/>
  <c r="E19" s="1"/>
  <c r="I12"/>
  <c r="I39" s="1"/>
  <c r="I43" s="1"/>
</calcChain>
</file>

<file path=xl/sharedStrings.xml><?xml version="1.0" encoding="utf-8"?>
<sst xmlns="http://schemas.openxmlformats.org/spreadsheetml/2006/main" count="37" uniqueCount="29">
  <si>
    <t>Утверждаю</t>
  </si>
  <si>
    <t>Директор ООО "ОРК"</t>
  </si>
  <si>
    <t>ОТЧЕТ ПО НАЧИСЛЕННЫМ И ОПЛАЧЕННЫМ УСЛУГАМ</t>
  </si>
  <si>
    <t xml:space="preserve">И ВЫПОЛНЕННЫМ РАБОТАМ В МКД </t>
  </si>
  <si>
    <t>АВР</t>
  </si>
  <si>
    <t>Капитальный ремонт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</si>
  <si>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</si>
  <si>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</si>
  <si>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</si>
  <si>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</si>
  <si>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</si>
  <si>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</si>
  <si>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</si>
  <si>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t>Сметная стоимость руб.</t>
  </si>
  <si>
    <t>Доля собственников руб.</t>
  </si>
  <si>
    <t>Итого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</si>
  <si>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</si>
  <si>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>ОПЛАТА ЗА ПЕРИОД С 01.01.2013 ПО 01.09.2013 Г.</t>
  </si>
  <si>
    <r>
      <t>"</t>
    </r>
    <r>
      <rPr>
        <u/>
        <sz val="12"/>
        <rFont val="Arial Cyr"/>
        <charset val="204"/>
      </rPr>
      <t xml:space="preserve"> 01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сентября </t>
    </r>
    <r>
      <rPr>
        <sz val="12"/>
        <rFont val="Arial Cyr"/>
        <charset val="204"/>
      </rPr>
      <t xml:space="preserve"> 2013 г.</t>
    </r>
  </si>
  <si>
    <t>ЗА ПЕРИОД С 01.01.2013 ПО 01.09.2013 Г.</t>
  </si>
  <si>
    <t>руб.</t>
  </si>
  <si>
    <t xml:space="preserve">руб. </t>
  </si>
  <si>
    <t xml:space="preserve">Задолженность за услуги управляющей организации  </t>
  </si>
  <si>
    <t xml:space="preserve">Остаток средств капитального ремонта на 01.01.2013 г. руб. </t>
  </si>
  <si>
    <t>на 01.09.2013 г.</t>
  </si>
  <si>
    <t xml:space="preserve">Остаток средств капитального ремонта </t>
  </si>
  <si>
    <t xml:space="preserve">Остаток средств аварийного ремонта </t>
  </si>
  <si>
    <t>Всего</t>
  </si>
  <si>
    <t>с. Квашнинское, ул.  30 лет Победы, 6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</si>
</sst>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vertical="center" wrapText="1"/>
    </xf>
    <xf numFmtId="0" fontId="8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2" fontId="6" fillId="0" borderId="1" xfId="0" applyNumberFormat="1" applyFont="1" applyBorder="1" applyAlignment="1">
      <alignment wrapText="1"/>
    </xf>
    <xf numFmtId="0" fontId="2" fillId="0" borderId="5" xfId="0" applyFont="1" applyBorder="1"/>
    <xf numFmtId="2" fontId="6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4" fontId="0" fillId="0" borderId="5" xfId="0" applyNumberFormat="1" applyBorder="1"/>
    <xf numFmtId="0" fontId="1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2" fontId="6" fillId="0" borderId="2" xfId="0" applyNumberFormat="1" applyFont="1" applyBorder="1" applyAlignment="1">
      <alignment horizontal="center"/>
    </xf>
    <xf numFmtId="2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50;&#1042;&#1040;&#1064;&#1053;&#1048;&#1053;&#1057;&#1050;&#1054;&#1045;\&#1059;&#1051;.%2030%20&#1051;&#1045;&#1058;%20&#1055;&#1054;&#1041;&#1045;&#1044;&#1067;,%20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работы"/>
      <sheetName val="итог отчет"/>
    </sheetNames>
    <sheetDataSet>
      <sheetData sheetId="0">
        <row r="73">
          <cell r="E73">
            <v>20062.300000000003</v>
          </cell>
        </row>
      </sheetData>
      <sheetData sheetId="1"/>
      <sheetData sheetId="2">
        <row r="84">
          <cell r="F84">
            <v>15377.6</v>
          </cell>
          <cell r="O84">
            <v>15053.76</v>
          </cell>
        </row>
        <row r="85">
          <cell r="F85">
            <v>12937.891790793621</v>
          </cell>
          <cell r="O85">
            <v>12598.996753129184</v>
          </cell>
        </row>
        <row r="86">
          <cell r="AD86">
            <v>0</v>
          </cell>
          <cell r="AG86">
            <v>0</v>
          </cell>
        </row>
      </sheetData>
      <sheetData sheetId="3">
        <row r="8">
          <cell r="B8">
            <v>41312</v>
          </cell>
          <cell r="E8" t="str">
            <v>Прочистка системы канализации</v>
          </cell>
          <cell r="F8">
            <v>1320</v>
          </cell>
        </row>
        <row r="9">
          <cell r="B9">
            <v>41327</v>
          </cell>
          <cell r="E9" t="str">
            <v>Прочистка системы канализации</v>
          </cell>
          <cell r="F9">
            <v>1320</v>
          </cell>
        </row>
        <row r="10">
          <cell r="B10">
            <v>41334</v>
          </cell>
          <cell r="E10" t="str">
            <v>Обследование. Осмотр (засор наружной канализации), разгерметизация системы канализации в подвале</v>
          </cell>
          <cell r="F10">
            <v>1320</v>
          </cell>
        </row>
        <row r="11">
          <cell r="B11">
            <v>41340</v>
          </cell>
          <cell r="E11" t="str">
            <v>прочистка лежаков системы канализации</v>
          </cell>
          <cell r="F11">
            <v>1760</v>
          </cell>
        </row>
        <row r="12">
          <cell r="B12">
            <v>41459</v>
          </cell>
          <cell r="E12" t="str">
            <v>Обследование, расчеканка трубы канализации в подвале</v>
          </cell>
          <cell r="F12">
            <v>750</v>
          </cell>
        </row>
        <row r="13">
          <cell r="B13">
            <v>41460</v>
          </cell>
          <cell r="E13" t="str">
            <v>Обследование промежуточных колодцев. Прочистка лежака.</v>
          </cell>
          <cell r="F13">
            <v>675.35</v>
          </cell>
        </row>
        <row r="14">
          <cell r="B14">
            <v>41465</v>
          </cell>
          <cell r="E14" t="str">
            <v>Прочистка системы канализации</v>
          </cell>
          <cell r="F14">
            <v>1653.5</v>
          </cell>
        </row>
        <row r="15">
          <cell r="B15">
            <v>41500</v>
          </cell>
          <cell r="E15" t="str">
            <v>Прочистка системы канализации с колодцем</v>
          </cell>
          <cell r="F15">
            <v>3066.35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2"/>
  <sheetViews>
    <sheetView tabSelected="1" workbookViewId="0">
      <selection activeCell="D33" sqref="D33:G33"/>
    </sheetView>
  </sheetViews>
  <sheetFormatPr defaultRowHeight="15.75"/>
  <cols>
    <col min="1" max="1" width="3" style="1" customWidth="1"/>
    <col min="2" max="2" width="0" style="1" hidden="1" customWidth="1"/>
    <col min="3" max="3" width="13.28515625" style="1" customWidth="1"/>
    <col min="4" max="4" width="9.5703125" style="1" customWidth="1"/>
    <col min="5" max="5" width="9.140625" style="1"/>
    <col min="6" max="6" width="11.5703125" style="1" customWidth="1"/>
    <col min="7" max="7" width="10.28515625" style="1" customWidth="1"/>
    <col min="8" max="8" width="9.140625" style="1"/>
    <col min="9" max="9" width="11.28515625" style="1" customWidth="1"/>
    <col min="10" max="10" width="9.28515625" style="1" customWidth="1"/>
    <col min="11" max="11" width="9.42578125" style="1" customWidth="1"/>
    <col min="12" max="12" width="9.5703125" style="1" bestFit="1" customWidth="1"/>
    <col min="13" max="16384" width="9.140625" style="1"/>
  </cols>
  <sheetData>
    <row r="1" spans="3:11">
      <c r="H1" s="2"/>
      <c r="I1" s="2"/>
      <c r="J1" s="29" t="s">
        <v>0</v>
      </c>
      <c r="K1" s="29"/>
    </row>
    <row r="2" spans="3:11">
      <c r="H2" s="2"/>
      <c r="I2" s="29" t="s">
        <v>1</v>
      </c>
      <c r="J2" s="29"/>
      <c r="K2" s="29"/>
    </row>
    <row r="3" spans="3:11">
      <c r="H3" s="29" t="s">
        <v>16</v>
      </c>
      <c r="I3" s="29"/>
      <c r="J3" s="29"/>
      <c r="K3" s="29"/>
    </row>
    <row r="4" spans="3:11">
      <c r="H4" s="29" t="s">
        <v>18</v>
      </c>
      <c r="I4" s="29"/>
      <c r="J4" s="29"/>
      <c r="K4" s="29"/>
    </row>
    <row r="7" spans="3:11" ht="16.5" customHeight="1">
      <c r="C7" s="24" t="s">
        <v>2</v>
      </c>
      <c r="D7" s="24"/>
      <c r="E7" s="24"/>
      <c r="F7" s="24"/>
      <c r="G7" s="24"/>
      <c r="H7" s="24"/>
      <c r="I7" s="24"/>
      <c r="J7" s="24"/>
      <c r="K7" s="24"/>
    </row>
    <row r="8" spans="3:11" ht="16.5" customHeight="1">
      <c r="C8" s="24" t="s">
        <v>3</v>
      </c>
      <c r="D8" s="24"/>
      <c r="E8" s="24"/>
      <c r="F8" s="24"/>
      <c r="G8" s="24"/>
      <c r="H8" s="24"/>
      <c r="I8" s="24"/>
      <c r="J8" s="24"/>
      <c r="K8" s="24"/>
    </row>
    <row r="9" spans="3:11">
      <c r="C9" s="18" t="s">
        <v>19</v>
      </c>
      <c r="D9" s="18"/>
      <c r="E9" s="18"/>
      <c r="F9" s="18"/>
      <c r="G9" s="18"/>
      <c r="H9" s="18"/>
      <c r="I9" s="18"/>
      <c r="J9" s="18"/>
      <c r="K9" s="18"/>
    </row>
    <row r="10" spans="3:11" ht="17.25" customHeight="1">
      <c r="C10" s="36" t="s">
        <v>28</v>
      </c>
      <c r="D10" s="36"/>
      <c r="E10" s="36"/>
      <c r="F10" s="36"/>
      <c r="G10" s="36"/>
      <c r="H10" s="36"/>
      <c r="I10" s="36"/>
      <c r="J10" s="36"/>
      <c r="K10" s="36"/>
    </row>
    <row r="11" spans="3:11" ht="14.25" customHeight="1">
      <c r="C11" s="15"/>
      <c r="D11" s="15"/>
      <c r="E11" s="15"/>
      <c r="F11" s="15"/>
      <c r="G11" s="15"/>
      <c r="H11" s="15"/>
      <c r="I11" s="15"/>
      <c r="J11" s="15"/>
      <c r="K11" s="15"/>
    </row>
    <row r="12" spans="3:11" ht="13.5" customHeight="1">
      <c r="C12" s="25" t="s">
        <v>23</v>
      </c>
      <c r="D12" s="25"/>
      <c r="E12" s="25"/>
      <c r="F12" s="25"/>
      <c r="G12" s="25"/>
      <c r="H12" s="25"/>
      <c r="I12" s="16">
        <f>[1]отчет!E73</f>
        <v>20062.300000000003</v>
      </c>
      <c r="J12" s="3"/>
      <c r="K12" s="3"/>
    </row>
    <row r="13" spans="3:11" ht="18.75" customHeight="1"/>
    <row r="14" spans="3:11">
      <c r="C14" s="18" t="s">
        <v>17</v>
      </c>
      <c r="D14" s="18"/>
      <c r="E14" s="18"/>
      <c r="F14" s="18"/>
      <c r="G14" s="18"/>
      <c r="H14" s="18"/>
      <c r="I14" s="18"/>
      <c r="J14" s="18"/>
      <c r="K14" s="18"/>
    </row>
    <row r="15" spans="3:11" ht="15" customHeight="1"/>
    <row r="16" spans="3:11" ht="15.75" customHeight="1">
      <c r="C16" s="26" t="s">
        <v>4</v>
      </c>
      <c r="D16" s="27"/>
      <c r="E16" s="28"/>
      <c r="F16" s="26" t="s">
        <v>5</v>
      </c>
      <c r="G16" s="27"/>
      <c r="H16" s="28"/>
      <c r="I16" s="26" t="s">
        <v>6</v>
      </c>
      <c r="J16" s="27"/>
      <c r="K16" s="28"/>
    </row>
    <row r="17" spans="3:11" ht="15.75" customHeight="1">
      <c r="C17" s="4" t="s">
        <v>7</v>
      </c>
      <c r="D17" s="4" t="s">
        <v>8</v>
      </c>
      <c r="E17" s="4" t="s">
        <v>9</v>
      </c>
      <c r="F17" s="4" t="s">
        <v>7</v>
      </c>
      <c r="G17" s="4" t="s">
        <v>8</v>
      </c>
      <c r="H17" s="4" t="s">
        <v>9</v>
      </c>
      <c r="I17" s="4" t="s">
        <v>7</v>
      </c>
      <c r="J17" s="4" t="s">
        <v>8</v>
      </c>
      <c r="K17" s="4" t="s">
        <v>9</v>
      </c>
    </row>
    <row r="18" spans="3:11">
      <c r="C18" s="5"/>
      <c r="D18" s="5"/>
      <c r="E18" s="5"/>
      <c r="F18" s="5"/>
      <c r="G18" s="5"/>
      <c r="H18" s="5"/>
      <c r="I18" s="5"/>
      <c r="J18" s="5"/>
      <c r="K18" s="5"/>
    </row>
    <row r="19" spans="3:11" ht="15.75" customHeight="1">
      <c r="C19" s="14">
        <f>[1]Лист3!F84</f>
        <v>15377.6</v>
      </c>
      <c r="D19" s="14">
        <f>[1]Лист3!F85</f>
        <v>12937.891790793621</v>
      </c>
      <c r="E19" s="5">
        <f>C19-D19</f>
        <v>2439.7082092063793</v>
      </c>
      <c r="F19" s="14">
        <f>[1]Лист3!O84</f>
        <v>15053.76</v>
      </c>
      <c r="G19" s="14">
        <f>[1]Лист3!O85</f>
        <v>12598.996753129184</v>
      </c>
      <c r="H19" s="5">
        <f>F19-G19</f>
        <v>2454.7632468708161</v>
      </c>
      <c r="I19" s="14">
        <v>0</v>
      </c>
      <c r="J19" s="14">
        <v>0</v>
      </c>
      <c r="K19" s="14">
        <f>I19-J19</f>
        <v>0</v>
      </c>
    </row>
    <row r="20" spans="3:11" ht="15.75" customHeight="1">
      <c r="C20" s="5"/>
      <c r="D20" s="5"/>
      <c r="E20" s="5"/>
      <c r="F20" s="5"/>
      <c r="G20" s="5"/>
      <c r="H20" s="5"/>
      <c r="I20" s="5"/>
      <c r="J20" s="5"/>
      <c r="K20" s="5"/>
    </row>
    <row r="22" spans="3:11">
      <c r="C22" s="19" t="s">
        <v>10</v>
      </c>
      <c r="D22" s="19"/>
      <c r="E22" s="19"/>
      <c r="F22" s="19"/>
      <c r="G22" s="19"/>
      <c r="H22" s="19"/>
      <c r="I22" s="19"/>
      <c r="J22" s="19"/>
      <c r="K22" s="19"/>
    </row>
    <row r="24" spans="3:11" ht="30" customHeight="1">
      <c r="C24" s="13" t="s">
        <v>11</v>
      </c>
      <c r="D24" s="20" t="s">
        <v>12</v>
      </c>
      <c r="E24" s="20"/>
      <c r="F24" s="20"/>
      <c r="G24" s="20"/>
      <c r="H24" s="20" t="s">
        <v>13</v>
      </c>
      <c r="I24" s="20"/>
      <c r="J24" s="20" t="s">
        <v>14</v>
      </c>
      <c r="K24" s="20"/>
    </row>
    <row r="25" spans="3:11" ht="33" customHeight="1">
      <c r="C25" s="13"/>
      <c r="D25" s="21"/>
      <c r="E25" s="22"/>
      <c r="F25" s="22"/>
      <c r="G25" s="23"/>
      <c r="H25" s="21"/>
      <c r="I25" s="23"/>
      <c r="J25" s="21"/>
      <c r="K25" s="23"/>
    </row>
    <row r="26" spans="3:11" ht="12.75" customHeight="1">
      <c r="C26" s="12">
        <f>[1]работы!B8</f>
        <v>41312</v>
      </c>
      <c r="D26" s="38" t="str">
        <f>[1]работы!E8</f>
        <v>Прочистка системы канализации</v>
      </c>
      <c r="E26" s="39"/>
      <c r="F26" s="39"/>
      <c r="G26" s="40"/>
      <c r="H26" s="37"/>
      <c r="I26" s="37"/>
      <c r="J26" s="37">
        <f>[1]работы!F8</f>
        <v>1320</v>
      </c>
      <c r="K26" s="37"/>
    </row>
    <row r="27" spans="3:11" ht="13.5" customHeight="1">
      <c r="C27" s="12">
        <f>[1]работы!B9</f>
        <v>41327</v>
      </c>
      <c r="D27" s="38" t="str">
        <f>[1]работы!E9</f>
        <v>Прочистка системы канализации</v>
      </c>
      <c r="E27" s="39"/>
      <c r="F27" s="39"/>
      <c r="G27" s="40"/>
      <c r="H27" s="33"/>
      <c r="I27" s="34"/>
      <c r="J27" s="37">
        <f>[1]работы!F9</f>
        <v>1320</v>
      </c>
      <c r="K27" s="37"/>
    </row>
    <row r="28" spans="3:11" ht="27.75" customHeight="1">
      <c r="C28" s="12">
        <f>[1]работы!B10</f>
        <v>41334</v>
      </c>
      <c r="D28" s="38" t="str">
        <f>[1]работы!E10</f>
        <v>Обследование. Осмотр (засор наружной канализации), разгерметизация системы канализации в подвале</v>
      </c>
      <c r="E28" s="39"/>
      <c r="F28" s="39"/>
      <c r="G28" s="40"/>
      <c r="H28" s="33"/>
      <c r="I28" s="34"/>
      <c r="J28" s="37">
        <f>[1]работы!F10</f>
        <v>1320</v>
      </c>
      <c r="K28" s="37"/>
    </row>
    <row r="29" spans="3:11" ht="13.5" customHeight="1">
      <c r="C29" s="12">
        <f>[1]работы!B11</f>
        <v>41340</v>
      </c>
      <c r="D29" s="38" t="str">
        <f>[1]работы!E11</f>
        <v>прочистка лежаков системы канализации</v>
      </c>
      <c r="E29" s="39"/>
      <c r="F29" s="39"/>
      <c r="G29" s="40"/>
      <c r="H29" s="33"/>
      <c r="I29" s="34"/>
      <c r="J29" s="37">
        <f>[1]работы!F11</f>
        <v>1760</v>
      </c>
      <c r="K29" s="37"/>
    </row>
    <row r="30" spans="3:11" ht="27.75" customHeight="1">
      <c r="C30" s="12">
        <f>[1]работы!B12</f>
        <v>41459</v>
      </c>
      <c r="D30" s="38" t="str">
        <f>[1]работы!E12</f>
        <v>Обследование, расчеканка трубы канализации в подвале</v>
      </c>
      <c r="E30" s="39"/>
      <c r="F30" s="39"/>
      <c r="G30" s="40"/>
      <c r="H30" s="33"/>
      <c r="I30" s="34"/>
      <c r="J30" s="37">
        <f>[1]работы!F12</f>
        <v>750</v>
      </c>
      <c r="K30" s="37"/>
    </row>
    <row r="31" spans="3:11" ht="15" customHeight="1">
      <c r="C31" s="12">
        <f>[1]работы!B13</f>
        <v>41460</v>
      </c>
      <c r="D31" s="38" t="str">
        <f>[1]работы!E13</f>
        <v>Обследование промежуточных колодцев. Прочистка лежака.</v>
      </c>
      <c r="E31" s="39"/>
      <c r="F31" s="39"/>
      <c r="G31" s="40"/>
      <c r="H31" s="33"/>
      <c r="I31" s="34"/>
      <c r="J31" s="37">
        <f>[1]работы!F13</f>
        <v>675.35</v>
      </c>
      <c r="K31" s="37"/>
    </row>
    <row r="32" spans="3:11" ht="13.5" customHeight="1">
      <c r="C32" s="12">
        <f>[1]работы!B14</f>
        <v>41465</v>
      </c>
      <c r="D32" s="38" t="str">
        <f>[1]работы!E14</f>
        <v>Прочистка системы канализации</v>
      </c>
      <c r="E32" s="39"/>
      <c r="F32" s="39"/>
      <c r="G32" s="40"/>
      <c r="H32" s="33"/>
      <c r="I32" s="34"/>
      <c r="J32" s="37">
        <f>[1]работы!F14</f>
        <v>1653.5</v>
      </c>
      <c r="K32" s="37"/>
    </row>
    <row r="33" spans="3:12" ht="13.5" customHeight="1">
      <c r="C33" s="12">
        <f>[1]работы!B15</f>
        <v>41500</v>
      </c>
      <c r="D33" s="38" t="str">
        <f>[1]работы!E15</f>
        <v>Прочистка системы канализации с колодцем</v>
      </c>
      <c r="E33" s="39"/>
      <c r="F33" s="39"/>
      <c r="G33" s="40"/>
      <c r="H33" s="33"/>
      <c r="I33" s="34"/>
      <c r="J33" s="37">
        <f>[1]работы!F15</f>
        <v>3066.35</v>
      </c>
      <c r="K33" s="37"/>
    </row>
    <row r="34" spans="3:12" ht="7.5" customHeight="1">
      <c r="C34" s="9"/>
      <c r="D34" s="33"/>
      <c r="E34" s="35"/>
      <c r="F34" s="35"/>
      <c r="G34" s="34"/>
      <c r="H34" s="33"/>
      <c r="I34" s="34"/>
      <c r="J34" s="33"/>
      <c r="K34" s="34"/>
    </row>
    <row r="35" spans="3:12">
      <c r="C35" s="6" t="s">
        <v>15</v>
      </c>
      <c r="D35" s="30"/>
      <c r="E35" s="31"/>
      <c r="F35" s="31"/>
      <c r="G35" s="32"/>
      <c r="H35" s="30"/>
      <c r="I35" s="32"/>
      <c r="J35" s="41">
        <f>SUM(J26:K33)</f>
        <v>11865.2</v>
      </c>
      <c r="K35" s="32"/>
    </row>
    <row r="37" spans="3:12" ht="13.5" customHeight="1">
      <c r="F37" s="7" t="s">
        <v>24</v>
      </c>
    </row>
    <row r="38" spans="3:12" ht="6.75" customHeight="1">
      <c r="L38" s="42"/>
    </row>
    <row r="39" spans="3:12" ht="17.25" customHeight="1">
      <c r="C39" s="17" t="s">
        <v>25</v>
      </c>
      <c r="D39" s="17"/>
      <c r="E39" s="17"/>
      <c r="F39" s="17"/>
      <c r="G39" s="17"/>
      <c r="H39" s="17"/>
      <c r="I39" s="10">
        <f>I12+G19</f>
        <v>32661.296753129187</v>
      </c>
      <c r="J39" s="7" t="s">
        <v>21</v>
      </c>
      <c r="K39" s="7"/>
    </row>
    <row r="40" spans="3:12" ht="8.25" customHeight="1">
      <c r="I40" s="11"/>
      <c r="J40" s="7"/>
      <c r="K40" s="7"/>
    </row>
    <row r="41" spans="3:12">
      <c r="C41" s="17" t="s">
        <v>26</v>
      </c>
      <c r="D41" s="17"/>
      <c r="E41" s="17"/>
      <c r="F41" s="17"/>
      <c r="G41" s="17"/>
      <c r="H41" s="17"/>
      <c r="I41" s="10">
        <f>D19-J35</f>
        <v>1072.6917907936204</v>
      </c>
      <c r="J41" s="7" t="s">
        <v>21</v>
      </c>
      <c r="K41" s="7"/>
    </row>
    <row r="42" spans="3:12" ht="9.75" customHeight="1"/>
    <row r="43" spans="3:12">
      <c r="G43" s="18" t="s">
        <v>27</v>
      </c>
      <c r="H43" s="18"/>
      <c r="I43" s="10">
        <f>I39+I41</f>
        <v>33733.988543922809</v>
      </c>
      <c r="J43" s="7" t="s">
        <v>21</v>
      </c>
    </row>
    <row r="45" spans="3:12">
      <c r="C45" s="17" t="s">
        <v>22</v>
      </c>
      <c r="D45" s="17"/>
      <c r="E45" s="17"/>
      <c r="F45" s="17"/>
      <c r="G45" s="17"/>
      <c r="H45" s="17"/>
      <c r="I45" s="8">
        <f>[1]Лист3!AD86+[1]Лист3!AG86</f>
        <v>0</v>
      </c>
      <c r="J45" s="7" t="s">
        <v>20</v>
      </c>
    </row>
    <row r="49" ht="15.75" customHeight="1"/>
    <row r="51" ht="15.75" customHeight="1"/>
    <row r="52" ht="15.75" customHeight="1"/>
  </sheetData>
  <mergeCells count="54">
    <mergeCell ref="C41:H41"/>
    <mergeCell ref="G43:H43"/>
    <mergeCell ref="C45:H45"/>
    <mergeCell ref="C22:K22"/>
    <mergeCell ref="D24:G24"/>
    <mergeCell ref="H24:I24"/>
    <mergeCell ref="J24:K24"/>
    <mergeCell ref="C39:H39"/>
    <mergeCell ref="H32:I32"/>
    <mergeCell ref="D27:G27"/>
    <mergeCell ref="H27:I27"/>
    <mergeCell ref="J27:K27"/>
    <mergeCell ref="D28:G28"/>
    <mergeCell ref="H28:I28"/>
    <mergeCell ref="J28:K28"/>
    <mergeCell ref="D29:G29"/>
    <mergeCell ref="H29:I29"/>
    <mergeCell ref="H34:I34"/>
    <mergeCell ref="J33:K33"/>
    <mergeCell ref="D35:G35"/>
    <mergeCell ref="H35:I35"/>
    <mergeCell ref="J35:K35"/>
    <mergeCell ref="J1:K1"/>
    <mergeCell ref="I2:K2"/>
    <mergeCell ref="H3:K3"/>
    <mergeCell ref="H4:K4"/>
    <mergeCell ref="D33:G33"/>
    <mergeCell ref="H33:I33"/>
    <mergeCell ref="J34:K34"/>
    <mergeCell ref="D32:G32"/>
    <mergeCell ref="C9:K9"/>
    <mergeCell ref="C10:K10"/>
    <mergeCell ref="J29:K29"/>
    <mergeCell ref="D30:G30"/>
    <mergeCell ref="H30:I30"/>
    <mergeCell ref="J30:K30"/>
    <mergeCell ref="C7:K7"/>
    <mergeCell ref="C8:K8"/>
    <mergeCell ref="C12:H12"/>
    <mergeCell ref="C14:K14"/>
    <mergeCell ref="C16:E16"/>
    <mergeCell ref="F16:H16"/>
    <mergeCell ref="I16:K16"/>
    <mergeCell ref="D25:G25"/>
    <mergeCell ref="H25:I25"/>
    <mergeCell ref="J25:K25"/>
    <mergeCell ref="D26:G26"/>
    <mergeCell ref="H26:I26"/>
    <mergeCell ref="J26:K26"/>
    <mergeCell ref="D31:G31"/>
    <mergeCell ref="H31:I31"/>
    <mergeCell ref="J31:K31"/>
    <mergeCell ref="J32:K32"/>
    <mergeCell ref="D34:G3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2013-09-24T10:46:09Z</dcterms:modified>
</cp:coreProperties>
</file>