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6" i="3"/>
  <c r="J32"/>
  <c r="D32"/>
  <c r="C32"/>
  <c r="J31"/>
  <c r="D31"/>
  <c r="C31"/>
  <c r="J30"/>
  <c r="D30"/>
  <c r="C30"/>
  <c r="J29"/>
  <c r="D29"/>
  <c r="C29"/>
  <c r="J28"/>
  <c r="D28"/>
  <c r="C28"/>
  <c r="J27"/>
  <c r="J34" s="1"/>
  <c r="D27"/>
  <c r="C27"/>
  <c r="J20"/>
  <c r="I40" s="1"/>
  <c r="I20"/>
  <c r="K20" s="1"/>
  <c r="G20"/>
  <c r="F20"/>
  <c r="H20" s="1"/>
  <c r="D20"/>
  <c r="I42" s="1"/>
  <c r="C20"/>
  <c r="E20" s="1"/>
  <c r="I13"/>
  <c r="I38" s="1"/>
  <c r="I44" s="1"/>
</calcChain>
</file>

<file path=xl/sharedStrings.xml><?xml version="1.0" encoding="utf-8"?>
<sst xmlns="http://schemas.openxmlformats.org/spreadsheetml/2006/main" count="39" uniqueCount="30">
  <si>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</si>
  <si>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</si>
  <si>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</si>
  <si>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</si>
  <si>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</si>
  <si>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</si>
  <si>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</si>
  <si>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</si>
  <si>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</si>
  <si>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</si>
  <si>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</si>
  <si>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</si>
  <si>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</si>
  <si>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</si>
  <si>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</si>
  <si>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</si>
  <si>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</si>
  <si>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</si>
  <si>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</si>
  <si>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 xml:space="preserve">Остаток средств капитального ремонта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</si>
  <si>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</si>
  <si>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</si>
  <si>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</si>
  <si>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</si>
  <si>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</si>
  <si>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Сметная стоимость руб.</t>
  </si>
  <si>
    <t>Доля собственников руб.</t>
  </si>
  <si>
    <t>Итого</t>
  </si>
  <si>
    <t>на 01.09.2013 г.</t>
  </si>
  <si>
    <t>п. Калина, ул. Мира, 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</si>
</sst>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4" fontId="0" fillId="0" borderId="5" xfId="0" applyNumberFormat="1" applyBorder="1" applyAlignment="1">
      <alignment horizontal="center"/>
    </xf>
    <xf numFmtId="2" fontId="2" fillId="0" borderId="5" xfId="0" applyNumberFormat="1" applyFont="1" applyBorder="1" applyAlignment="1"/>
    <xf numFmtId="0" fontId="2" fillId="0" borderId="5" xfId="0" applyFont="1" applyBorder="1" applyAlignment="1"/>
    <xf numFmtId="14" fontId="0" fillId="0" borderId="5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0;&#1051;&#1048;&#1053;&#1040;\&#1059;&#1051;.&#1052;&#1048;&#1056;&#1040;,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/>
      <sheetData sheetId="1"/>
      <sheetData sheetId="2">
        <row r="7">
          <cell r="P7">
            <v>6600.8500000000022</v>
          </cell>
        </row>
        <row r="84">
          <cell r="F84">
            <v>20051.919999999998</v>
          </cell>
          <cell r="O84">
            <v>4336.1900000000005</v>
          </cell>
          <cell r="AA84">
            <v>35074.239999999998</v>
          </cell>
        </row>
        <row r="85">
          <cell r="F85">
            <v>3754.3899425437949</v>
          </cell>
          <cell r="O85">
            <v>920.83453508586194</v>
          </cell>
          <cell r="AA85">
            <v>6567.070579693479</v>
          </cell>
        </row>
        <row r="86">
          <cell r="AD86">
            <v>0</v>
          </cell>
          <cell r="AG86">
            <v>0</v>
          </cell>
        </row>
      </sheetData>
      <sheetData sheetId="3">
        <row r="8">
          <cell r="B8">
            <v>41321</v>
          </cell>
          <cell r="E8" t="str">
            <v>Порыв системы ХВС</v>
          </cell>
          <cell r="F8">
            <v>1820</v>
          </cell>
        </row>
        <row r="9">
          <cell r="B9">
            <v>41389</v>
          </cell>
          <cell r="E9" t="str">
            <v>Осушение подвала мотопомпой</v>
          </cell>
          <cell r="F9">
            <v>5320</v>
          </cell>
        </row>
        <row r="10">
          <cell r="B10">
            <v>41456</v>
          </cell>
          <cell r="E10" t="str">
            <v>Прочистка системы канализации с промежуточными колодцами. Аварийный ремонт системы канализации.</v>
          </cell>
          <cell r="F10">
            <v>9378.85</v>
          </cell>
        </row>
        <row r="11">
          <cell r="B11">
            <v>41488</v>
          </cell>
          <cell r="E11" t="str">
            <v>Аварийный ремонт стояка системы ХВС</v>
          </cell>
          <cell r="F11">
            <v>4664.04</v>
          </cell>
        </row>
        <row r="12">
          <cell r="B12">
            <v>41491</v>
          </cell>
          <cell r="E12" t="str">
            <v>Аварийный ремонт запорной арматуры  системы ХВС</v>
          </cell>
          <cell r="F12">
            <v>410</v>
          </cell>
        </row>
        <row r="13">
          <cell r="B13">
            <v>41512</v>
          </cell>
          <cell r="E13" t="str">
            <v>Обследование кв. № 7, 10; установка заглушки на трубопроводе ХВС</v>
          </cell>
          <cell r="F13">
            <v>710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3"/>
  <sheetViews>
    <sheetView tabSelected="1" topLeftCell="A33" workbookViewId="0">
      <selection activeCell="I46" sqref="I46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10" style="1" customWidth="1"/>
    <col min="6" max="6" width="11.5703125" style="1" customWidth="1"/>
    <col min="7" max="7" width="9.5703125" style="1" bestFit="1" customWidth="1"/>
    <col min="8" max="8" width="9.140625" style="1"/>
    <col min="9" max="9" width="11.5703125" style="1" customWidth="1"/>
    <col min="10" max="10" width="8.710937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 ht="17.25" customHeight="1">
      <c r="H1" s="2"/>
      <c r="I1" s="2"/>
      <c r="J1" s="29" t="s">
        <v>0</v>
      </c>
      <c r="K1" s="29"/>
    </row>
    <row r="2" spans="3:11" ht="17.25" customHeight="1">
      <c r="H2" s="2"/>
      <c r="I2" s="29" t="s">
        <v>1</v>
      </c>
      <c r="J2" s="29"/>
      <c r="K2" s="29"/>
    </row>
    <row r="3" spans="3:11" ht="17.25" customHeight="1">
      <c r="H3" s="29" t="s">
        <v>13</v>
      </c>
      <c r="I3" s="29"/>
      <c r="J3" s="29"/>
      <c r="K3" s="29"/>
    </row>
    <row r="4" spans="3:11" ht="17.25" customHeight="1">
      <c r="H4" s="29" t="s">
        <v>23</v>
      </c>
      <c r="I4" s="29"/>
      <c r="J4" s="29"/>
      <c r="K4" s="29"/>
    </row>
    <row r="6" spans="3:11" ht="16.5" customHeight="1"/>
    <row r="7" spans="3:11" ht="17.25" hidden="1" customHeight="1">
      <c r="C7" s="30" t="s">
        <v>2</v>
      </c>
      <c r="D7" s="30"/>
      <c r="E7" s="30"/>
      <c r="F7" s="30"/>
      <c r="G7" s="30"/>
      <c r="H7" s="30"/>
      <c r="I7" s="30"/>
      <c r="J7" s="30"/>
      <c r="K7" s="30"/>
    </row>
    <row r="8" spans="3:11" ht="17.25" hidden="1" customHeight="1">
      <c r="C8" s="30" t="s">
        <v>3</v>
      </c>
      <c r="D8" s="30"/>
      <c r="E8" s="30"/>
      <c r="F8" s="30"/>
      <c r="G8" s="30"/>
      <c r="H8" s="30"/>
      <c r="I8" s="30"/>
      <c r="J8" s="30"/>
      <c r="K8" s="30"/>
    </row>
    <row r="9" spans="3:11" ht="17.25" customHeight="1">
      <c r="C9" s="22" t="s">
        <v>24</v>
      </c>
      <c r="D9" s="22"/>
      <c r="E9" s="22"/>
      <c r="F9" s="22"/>
      <c r="G9" s="22"/>
      <c r="H9" s="22"/>
      <c r="I9" s="22"/>
      <c r="J9" s="22"/>
      <c r="K9" s="22"/>
    </row>
    <row r="10" spans="3:11" ht="17.25" customHeight="1">
      <c r="C10" s="31" t="s">
        <v>29</v>
      </c>
      <c r="D10" s="31"/>
      <c r="E10" s="31"/>
      <c r="F10" s="31"/>
      <c r="G10" s="31"/>
      <c r="H10" s="31"/>
      <c r="I10" s="31"/>
      <c r="J10" s="31"/>
      <c r="K10" s="31"/>
    </row>
    <row r="11" spans="3:11" ht="17.25" customHeight="1">
      <c r="C11" s="13"/>
      <c r="D11" s="13"/>
      <c r="E11" s="13"/>
      <c r="F11" s="13"/>
      <c r="G11" s="13"/>
      <c r="H11" s="13"/>
      <c r="I11" s="13"/>
      <c r="J11" s="13"/>
      <c r="K11" s="13"/>
    </row>
    <row r="12" spans="3:11" ht="17.25" customHeight="1">
      <c r="C12" s="13"/>
      <c r="D12" s="13"/>
      <c r="E12" s="13"/>
      <c r="F12" s="13"/>
      <c r="G12" s="13"/>
      <c r="H12" s="13"/>
      <c r="I12" s="13"/>
      <c r="J12" s="13"/>
      <c r="K12" s="13"/>
    </row>
    <row r="13" spans="3:11" ht="17.25" customHeight="1">
      <c r="C13" s="21" t="s">
        <v>18</v>
      </c>
      <c r="D13" s="21"/>
      <c r="E13" s="21"/>
      <c r="F13" s="21"/>
      <c r="G13" s="21"/>
      <c r="H13" s="21"/>
      <c r="I13" s="36">
        <f>[1]Лист3!P7</f>
        <v>6600.8500000000022</v>
      </c>
      <c r="J13" s="3"/>
      <c r="K13" s="3"/>
    </row>
    <row r="14" spans="3:11" ht="17.25" customHeight="1">
      <c r="C14" s="12"/>
      <c r="D14" s="12"/>
      <c r="E14" s="12"/>
      <c r="F14" s="12"/>
      <c r="G14" s="12"/>
      <c r="H14" s="12"/>
      <c r="I14" s="37"/>
      <c r="J14" s="3"/>
      <c r="K14" s="3"/>
    </row>
    <row r="15" spans="3:11" ht="35.25" customHeight="1">
      <c r="C15" s="22" t="s">
        <v>14</v>
      </c>
      <c r="D15" s="22"/>
      <c r="E15" s="22"/>
      <c r="F15" s="22"/>
      <c r="G15" s="22"/>
      <c r="H15" s="22"/>
      <c r="I15" s="22"/>
      <c r="J15" s="22"/>
      <c r="K15" s="22"/>
    </row>
    <row r="16" spans="3:11" ht="17.25" customHeight="1"/>
    <row r="17" spans="3:11" ht="17.25" customHeight="1">
      <c r="C17" s="23" t="s">
        <v>4</v>
      </c>
      <c r="D17" s="24"/>
      <c r="E17" s="25"/>
      <c r="F17" s="23" t="s">
        <v>5</v>
      </c>
      <c r="G17" s="24"/>
      <c r="H17" s="25"/>
      <c r="I17" s="23" t="s">
        <v>6</v>
      </c>
      <c r="J17" s="24"/>
      <c r="K17" s="25"/>
    </row>
    <row r="18" spans="3:11" ht="17.25" customHeight="1">
      <c r="C18" s="4" t="s">
        <v>7</v>
      </c>
      <c r="D18" s="4" t="s">
        <v>8</v>
      </c>
      <c r="E18" s="4" t="s">
        <v>9</v>
      </c>
      <c r="F18" s="4" t="s">
        <v>7</v>
      </c>
      <c r="G18" s="4" t="s">
        <v>8</v>
      </c>
      <c r="H18" s="4" t="s">
        <v>9</v>
      </c>
      <c r="I18" s="4" t="s">
        <v>7</v>
      </c>
      <c r="J18" s="4" t="s">
        <v>8</v>
      </c>
      <c r="K18" s="4" t="s">
        <v>9</v>
      </c>
    </row>
    <row r="19" spans="3:11" ht="17.25" customHeight="1">
      <c r="C19" s="5"/>
      <c r="D19" s="5"/>
      <c r="E19" s="5"/>
      <c r="F19" s="5"/>
      <c r="G19" s="5"/>
      <c r="H19" s="5"/>
      <c r="I19" s="5"/>
      <c r="J19" s="5"/>
      <c r="K19" s="5"/>
    </row>
    <row r="20" spans="3:11" ht="17.25" customHeight="1">
      <c r="C20" s="15">
        <f>[1]Лист3!F84</f>
        <v>20051.919999999998</v>
      </c>
      <c r="D20" s="15">
        <f>[1]Лист3!F85</f>
        <v>3754.3899425437949</v>
      </c>
      <c r="E20" s="15">
        <f>C20-D20</f>
        <v>16297.530057456202</v>
      </c>
      <c r="F20" s="15">
        <f>[1]Лист3!O84</f>
        <v>4336.1900000000005</v>
      </c>
      <c r="G20" s="15">
        <f>[1]Лист3!O85</f>
        <v>920.83453508586194</v>
      </c>
      <c r="H20" s="5">
        <f>F20-G20</f>
        <v>3415.3554649141388</v>
      </c>
      <c r="I20" s="15">
        <f>[1]Лист3!AA84</f>
        <v>35074.239999999998</v>
      </c>
      <c r="J20" s="15">
        <f>[1]Лист3!AA85</f>
        <v>6567.070579693479</v>
      </c>
      <c r="K20" s="15">
        <f>I20-J20</f>
        <v>28507.16942030652</v>
      </c>
    </row>
    <row r="21" spans="3:11" ht="17.25" customHeight="1">
      <c r="C21" s="5"/>
      <c r="D21" s="5"/>
      <c r="E21" s="5"/>
      <c r="F21" s="5"/>
      <c r="G21" s="5"/>
      <c r="H21" s="5"/>
      <c r="I21" s="5"/>
      <c r="J21" s="5"/>
      <c r="K21" s="5"/>
    </row>
    <row r="22" spans="3:11" ht="17.25" customHeight="1"/>
    <row r="23" spans="3:11" ht="17.25" customHeight="1">
      <c r="C23" s="32" t="s">
        <v>10</v>
      </c>
      <c r="D23" s="32"/>
      <c r="E23" s="32"/>
      <c r="F23" s="32"/>
      <c r="G23" s="32"/>
      <c r="H23" s="32"/>
      <c r="I23" s="32"/>
      <c r="J23" s="32"/>
      <c r="K23" s="32"/>
    </row>
    <row r="24" spans="3:11" ht="17.25" customHeight="1"/>
    <row r="25" spans="3:11" ht="17.25" customHeight="1">
      <c r="C25" s="14" t="s">
        <v>11</v>
      </c>
      <c r="D25" s="26" t="s">
        <v>12</v>
      </c>
      <c r="E25" s="27"/>
      <c r="F25" s="27"/>
      <c r="G25" s="27"/>
      <c r="H25" s="28"/>
      <c r="I25" s="38" t="s">
        <v>25</v>
      </c>
      <c r="J25" s="39" t="s">
        <v>26</v>
      </c>
      <c r="K25" s="39"/>
    </row>
    <row r="26" spans="3:11" ht="17.25" customHeight="1">
      <c r="C26" s="14"/>
      <c r="D26" s="26"/>
      <c r="E26" s="27"/>
      <c r="F26" s="27"/>
      <c r="G26" s="27"/>
      <c r="H26" s="27"/>
      <c r="I26" s="40"/>
      <c r="J26" s="26"/>
      <c r="K26" s="28"/>
    </row>
    <row r="27" spans="3:11" ht="17.25" customHeight="1">
      <c r="C27" s="41">
        <f>[1]работы!B8</f>
        <v>41321</v>
      </c>
      <c r="D27" s="16" t="str">
        <f>[1]работы!E8</f>
        <v>Порыв системы ХВС</v>
      </c>
      <c r="E27" s="17"/>
      <c r="F27" s="17"/>
      <c r="G27" s="17"/>
      <c r="H27" s="17"/>
      <c r="I27" s="42"/>
      <c r="J27" s="20">
        <f>[1]работы!F8</f>
        <v>1820</v>
      </c>
      <c r="K27" s="20"/>
    </row>
    <row r="28" spans="3:11" ht="17.25" customHeight="1">
      <c r="C28" s="41">
        <f>[1]работы!B9</f>
        <v>41389</v>
      </c>
      <c r="D28" s="16" t="str">
        <f>[1]работы!E9</f>
        <v>Осушение подвала мотопомпой</v>
      </c>
      <c r="E28" s="17"/>
      <c r="F28" s="17"/>
      <c r="G28" s="17"/>
      <c r="H28" s="17"/>
      <c r="I28" s="43"/>
      <c r="J28" s="20">
        <f>[1]работы!F9</f>
        <v>5320</v>
      </c>
      <c r="K28" s="20"/>
    </row>
    <row r="29" spans="3:11" ht="28.5" customHeight="1">
      <c r="C29" s="41">
        <f>[1]работы!B10</f>
        <v>41456</v>
      </c>
      <c r="D29" s="16" t="str">
        <f>[1]работы!E10</f>
        <v>Прочистка системы канализации с промежуточными колодцами. Аварийный ремонт системы канализации.</v>
      </c>
      <c r="E29" s="17"/>
      <c r="F29" s="17"/>
      <c r="G29" s="17"/>
      <c r="H29" s="17"/>
      <c r="I29" s="43"/>
      <c r="J29" s="20">
        <f>[1]работы!F10</f>
        <v>9378.85</v>
      </c>
      <c r="K29" s="20"/>
    </row>
    <row r="30" spans="3:11" ht="15" customHeight="1">
      <c r="C30" s="41">
        <f>[1]работы!B11</f>
        <v>41488</v>
      </c>
      <c r="D30" s="16" t="str">
        <f>[1]работы!E11</f>
        <v>Аварийный ремонт стояка системы ХВС</v>
      </c>
      <c r="E30" s="17"/>
      <c r="F30" s="17"/>
      <c r="G30" s="17"/>
      <c r="H30" s="17"/>
      <c r="I30" s="43"/>
      <c r="J30" s="20">
        <f>[1]работы!F11</f>
        <v>4664.04</v>
      </c>
      <c r="K30" s="20"/>
    </row>
    <row r="31" spans="3:11" ht="15" customHeight="1">
      <c r="C31" s="41">
        <f>[1]работы!B12</f>
        <v>41491</v>
      </c>
      <c r="D31" s="16" t="str">
        <f>[1]работы!E12</f>
        <v>Аварийный ремонт запорной арматуры  системы ХВС</v>
      </c>
      <c r="E31" s="17"/>
      <c r="F31" s="17"/>
      <c r="G31" s="17"/>
      <c r="H31" s="17"/>
      <c r="I31" s="43"/>
      <c r="J31" s="20">
        <f>[1]работы!F12</f>
        <v>410</v>
      </c>
      <c r="K31" s="20"/>
    </row>
    <row r="32" spans="3:11" ht="15" customHeight="1">
      <c r="C32" s="41">
        <f>[1]работы!B13</f>
        <v>41512</v>
      </c>
      <c r="D32" s="16" t="str">
        <f>[1]работы!E13</f>
        <v>Обследование кв. № 7, 10; установка заглушки на трубопроводе ХВС</v>
      </c>
      <c r="E32" s="17"/>
      <c r="F32" s="17"/>
      <c r="G32" s="17"/>
      <c r="H32" s="17"/>
      <c r="I32" s="43"/>
      <c r="J32" s="20">
        <f>[1]работы!F13</f>
        <v>710</v>
      </c>
      <c r="K32" s="20"/>
    </row>
    <row r="33" spans="3:12" ht="12" customHeight="1">
      <c r="C33" s="44"/>
      <c r="D33" s="45"/>
      <c r="E33" s="46"/>
      <c r="F33" s="46"/>
      <c r="G33" s="46"/>
      <c r="H33" s="46"/>
      <c r="I33" s="43"/>
      <c r="J33" s="18"/>
      <c r="K33" s="19"/>
    </row>
    <row r="34" spans="3:12">
      <c r="C34" s="6" t="s">
        <v>27</v>
      </c>
      <c r="D34" s="47"/>
      <c r="E34" s="48"/>
      <c r="F34" s="48"/>
      <c r="G34" s="48"/>
      <c r="H34" s="48"/>
      <c r="I34" s="49"/>
      <c r="J34" s="34">
        <f>SUM(J27:K33)</f>
        <v>22302.89</v>
      </c>
      <c r="K34" s="33"/>
    </row>
    <row r="35" spans="3:12" ht="15.75" customHeight="1"/>
    <row r="36" spans="3:12" ht="12.75" customHeight="1">
      <c r="F36" s="7" t="s">
        <v>28</v>
      </c>
    </row>
    <row r="37" spans="3:12">
      <c r="L37" s="9"/>
    </row>
    <row r="38" spans="3:12">
      <c r="C38" s="35" t="s">
        <v>19</v>
      </c>
      <c r="D38" s="35"/>
      <c r="E38" s="35"/>
      <c r="F38" s="35"/>
      <c r="G38" s="35"/>
      <c r="H38" s="35"/>
      <c r="I38" s="10">
        <f>I13+G20</f>
        <v>7521.6845350858639</v>
      </c>
      <c r="J38" s="7" t="s">
        <v>16</v>
      </c>
      <c r="K38" s="7"/>
    </row>
    <row r="39" spans="3:12">
      <c r="I39" s="11"/>
      <c r="J39" s="7"/>
      <c r="K39" s="7"/>
    </row>
    <row r="40" spans="3:12">
      <c r="C40" s="35" t="s">
        <v>20</v>
      </c>
      <c r="D40" s="35"/>
      <c r="E40" s="35"/>
      <c r="F40" s="35"/>
      <c r="G40" s="35"/>
      <c r="H40" s="35"/>
      <c r="I40" s="10">
        <f>J20</f>
        <v>6567.070579693479</v>
      </c>
      <c r="J40" s="7" t="s">
        <v>16</v>
      </c>
      <c r="K40" s="7"/>
    </row>
    <row r="41" spans="3:12">
      <c r="I41" s="11"/>
      <c r="J41" s="7"/>
      <c r="K41" s="7"/>
    </row>
    <row r="42" spans="3:12">
      <c r="C42" s="35" t="s">
        <v>21</v>
      </c>
      <c r="D42" s="35"/>
      <c r="E42" s="35"/>
      <c r="F42" s="35"/>
      <c r="G42" s="35"/>
      <c r="H42" s="35"/>
      <c r="I42" s="10">
        <f>D20-J34</f>
        <v>-18548.500057456204</v>
      </c>
      <c r="J42" s="7" t="s">
        <v>16</v>
      </c>
      <c r="K42" s="7"/>
    </row>
    <row r="44" spans="3:12">
      <c r="G44" s="22" t="s">
        <v>22</v>
      </c>
      <c r="H44" s="22"/>
      <c r="I44" s="10">
        <f>I38+I40+I42</f>
        <v>-4459.7449426768617</v>
      </c>
      <c r="J44" s="7" t="s">
        <v>16</v>
      </c>
    </row>
    <row r="46" spans="3:12">
      <c r="C46" s="35" t="s">
        <v>17</v>
      </c>
      <c r="D46" s="35"/>
      <c r="E46" s="35"/>
      <c r="F46" s="35"/>
      <c r="G46" s="35"/>
      <c r="H46" s="35"/>
      <c r="I46" s="8">
        <f>[1]Лист3!AD86+[1]Лист3!AG86</f>
        <v>0</v>
      </c>
      <c r="J46" s="7" t="s">
        <v>15</v>
      </c>
    </row>
    <row r="49" ht="17.25" customHeight="1"/>
    <row r="50" ht="17.25" customHeight="1"/>
    <row r="51" ht="17.25" customHeight="1"/>
    <row r="52" ht="17.25" customHeight="1"/>
    <row r="53" ht="17.25" customHeight="1"/>
  </sheetData>
  <mergeCells count="39">
    <mergeCell ref="D33:H33"/>
    <mergeCell ref="D34:H34"/>
    <mergeCell ref="C38:H38"/>
    <mergeCell ref="C40:H40"/>
    <mergeCell ref="C42:H42"/>
    <mergeCell ref="D27:H27"/>
    <mergeCell ref="J27:K27"/>
    <mergeCell ref="D28:H28"/>
    <mergeCell ref="J28:K28"/>
    <mergeCell ref="D29:H29"/>
    <mergeCell ref="C46:H46"/>
    <mergeCell ref="G44:H44"/>
    <mergeCell ref="C10:K10"/>
    <mergeCell ref="C13:H13"/>
    <mergeCell ref="C15:K15"/>
    <mergeCell ref="C17:E17"/>
    <mergeCell ref="F17:H17"/>
    <mergeCell ref="I17:K17"/>
    <mergeCell ref="C23:K23"/>
    <mergeCell ref="D25:H25"/>
    <mergeCell ref="J25:K25"/>
    <mergeCell ref="D26:H26"/>
    <mergeCell ref="J26:K26"/>
    <mergeCell ref="J1:K1"/>
    <mergeCell ref="I2:K2"/>
    <mergeCell ref="H3:K3"/>
    <mergeCell ref="H4:K4"/>
    <mergeCell ref="C9:K9"/>
    <mergeCell ref="C7:K7"/>
    <mergeCell ref="C8:K8"/>
    <mergeCell ref="J29:K29"/>
    <mergeCell ref="J30:K30"/>
    <mergeCell ref="D30:H30"/>
    <mergeCell ref="J31:K31"/>
    <mergeCell ref="J32:K32"/>
    <mergeCell ref="D31:H31"/>
    <mergeCell ref="D32:H32"/>
    <mergeCell ref="J33:K33"/>
    <mergeCell ref="J34:K3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2013-09-24T08:11:43Z</dcterms:modified>
</cp:coreProperties>
</file>