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53" i="3"/>
  <c r="J33"/>
  <c r="H33"/>
  <c r="D33"/>
  <c r="C33"/>
  <c r="J32"/>
  <c r="H32" s="1"/>
  <c r="D32"/>
  <c r="C32"/>
  <c r="J31"/>
  <c r="H31" s="1"/>
  <c r="D31"/>
  <c r="C31"/>
  <c r="J30"/>
  <c r="J35" s="1"/>
  <c r="D30"/>
  <c r="C30"/>
  <c r="J22"/>
  <c r="I47" s="1"/>
  <c r="I22"/>
  <c r="K22" s="1"/>
  <c r="G22"/>
  <c r="F22"/>
  <c r="H22" s="1"/>
  <c r="D22"/>
  <c r="I49" s="1"/>
  <c r="C22"/>
  <c r="E22" s="1"/>
  <c r="I15"/>
  <c r="I45" s="1"/>
  <c r="I51" s="1"/>
  <c r="J41" l="1"/>
  <c r="H35"/>
  <c r="H41" s="1"/>
  <c r="H30"/>
</calcChain>
</file>

<file path=xl/sharedStrings.xml><?xml version="1.0" encoding="utf-8"?>
<sst xmlns="http://schemas.openxmlformats.org/spreadsheetml/2006/main" count="44" uniqueCount="35">
  <si>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</si>
  <si>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</si>
  <si>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</si>
  <si>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</si>
  <si>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</si>
  <si>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</si>
  <si>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</si>
  <si>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</si>
  <si>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</si>
  <si>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</si>
  <si>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</si>
  <si>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</si>
  <si>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</si>
  <si>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</si>
  <si>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</si>
  <si>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</si>
  <si>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</si>
  <si>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</si>
  <si>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r>
      <t>"</t>
    </r>
    <r>
      <rPr>
        <u/>
        <sz val="12"/>
        <rFont val="Arial Cyr"/>
        <charset val="204"/>
      </rPr>
      <t xml:space="preserve"> 17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</si>
  <si>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17.09.2013 Г.</t>
  </si>
  <si>
    <t>п. Калина, ул. Мира, 3</t>
  </si>
  <si>
    <t xml:space="preserve">Остаток средств капитального ремонта на 01.01.2013 г. руб. </t>
  </si>
  <si>
    <t>Стоимость всего, руб.</t>
  </si>
  <si>
    <t>Доля собственников, руб.</t>
  </si>
  <si>
    <t>Итого по АВР</t>
  </si>
  <si>
    <t>Капитальный ремонт системы канализации</t>
  </si>
  <si>
    <t>Капитальный ремонт системы ХВС</t>
  </si>
  <si>
    <t>Замена емкости ЖБО</t>
  </si>
  <si>
    <t xml:space="preserve">Всего </t>
  </si>
  <si>
    <t>на 17.09.2013 г.</t>
  </si>
  <si>
    <t xml:space="preserve">Остаток средств капитального ремонта </t>
  </si>
  <si>
    <t xml:space="preserve">Остаток средств текущего ремонта </t>
  </si>
  <si>
    <t xml:space="preserve">Остаток средств аварийного ремонта </t>
  </si>
  <si>
    <t>Всего</t>
  </si>
  <si>
    <t xml:space="preserve"> ЗА ПЕРИОД С 01.01.2013 ПО 17.09.2013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</si>
</sst>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4" fontId="0" fillId="0" borderId="5" xfId="0" applyNumberFormat="1" applyBorder="1"/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6" fillId="0" borderId="0" xfId="0" applyNumberFormat="1" applyFont="1" applyAlignment="1">
      <alignment horizontal="left" vertic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Font="1" applyBorder="1"/>
    <xf numFmtId="14" fontId="0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 horizontal="center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0;&#1051;&#1048;&#1053;&#1040;\&#1059;&#1051;.&#1052;&#1048;&#1056;&#1040;,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1">
          <cell r="E71">
            <v>8760.8700000000026</v>
          </cell>
        </row>
      </sheetData>
      <sheetData sheetId="1" refreshError="1"/>
      <sheetData sheetId="2">
        <row r="84">
          <cell r="F84">
            <v>20142.64</v>
          </cell>
          <cell r="O84">
            <v>7903.61</v>
          </cell>
          <cell r="AA84">
            <v>35232.93</v>
          </cell>
        </row>
        <row r="85">
          <cell r="F85">
            <v>15481.886143846099</v>
          </cell>
          <cell r="O85">
            <v>5976.3694938011404</v>
          </cell>
          <cell r="AA85">
            <v>27080.47347362095</v>
          </cell>
        </row>
        <row r="86">
          <cell r="AD86">
            <v>0</v>
          </cell>
          <cell r="AG86">
            <v>0</v>
          </cell>
        </row>
      </sheetData>
      <sheetData sheetId="3">
        <row r="8">
          <cell r="B8">
            <v>41360</v>
          </cell>
          <cell r="E8" t="str">
            <v>Порыв системы ХВС</v>
          </cell>
          <cell r="F8">
            <v>1320</v>
          </cell>
        </row>
        <row r="10">
          <cell r="B10">
            <v>41447</v>
          </cell>
          <cell r="E10" t="str">
            <v>Прочистка системы канализации, откачка воды из подвала</v>
          </cell>
          <cell r="F10">
            <v>6146.3</v>
          </cell>
        </row>
        <row r="11">
          <cell r="B11">
            <v>41450</v>
          </cell>
          <cell r="E11" t="str">
            <v>Прочистка системы канализации, откачка воды из подвала</v>
          </cell>
          <cell r="F11">
            <v>2824.2</v>
          </cell>
        </row>
        <row r="12">
          <cell r="B12">
            <v>41474</v>
          </cell>
          <cell r="E12" t="str">
            <v>Прочистка системы канализации, ремонт стояка ХВС</v>
          </cell>
          <cell r="F12">
            <v>976.75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3"/>
  <sheetViews>
    <sheetView tabSelected="1" topLeftCell="A40" workbookViewId="0">
      <selection activeCell="I53" sqref="I53"/>
    </sheetView>
  </sheetViews>
  <sheetFormatPr defaultRowHeight="17.25" customHeight="1"/>
  <cols>
    <col min="1" max="1" width="3" style="1" customWidth="1"/>
    <col min="2" max="2" width="0" style="1" hidden="1" customWidth="1"/>
    <col min="3" max="3" width="14.710937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10.140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 ht="17.25" customHeight="1">
      <c r="H1" s="2"/>
      <c r="I1" s="2"/>
      <c r="J1" s="33" t="s">
        <v>0</v>
      </c>
      <c r="K1" s="33"/>
    </row>
    <row r="2" spans="3:11" ht="17.25" customHeight="1">
      <c r="H2" s="2"/>
      <c r="I2" s="33" t="s">
        <v>1</v>
      </c>
      <c r="J2" s="33"/>
      <c r="K2" s="33"/>
    </row>
    <row r="3" spans="3:11" ht="17.25" customHeight="1">
      <c r="H3" s="33" t="s">
        <v>13</v>
      </c>
      <c r="I3" s="33"/>
      <c r="J3" s="33"/>
      <c r="K3" s="33"/>
    </row>
    <row r="4" spans="3:11" ht="17.25" customHeight="1">
      <c r="H4" s="33" t="s">
        <v>18</v>
      </c>
      <c r="I4" s="33"/>
      <c r="J4" s="33"/>
      <c r="K4" s="33"/>
    </row>
    <row r="9" spans="3:11" ht="17.25" customHeight="1">
      <c r="C9" s="34" t="s">
        <v>2</v>
      </c>
      <c r="D9" s="34"/>
      <c r="E9" s="34"/>
      <c r="F9" s="34"/>
      <c r="G9" s="34"/>
      <c r="H9" s="34"/>
      <c r="I9" s="34"/>
      <c r="J9" s="34"/>
      <c r="K9" s="34"/>
    </row>
    <row r="10" spans="3:11" ht="17.25" customHeight="1">
      <c r="C10" s="34" t="s">
        <v>3</v>
      </c>
      <c r="D10" s="34"/>
      <c r="E10" s="34"/>
      <c r="F10" s="34"/>
      <c r="G10" s="34"/>
      <c r="H10" s="34"/>
      <c r="I10" s="34"/>
      <c r="J10" s="34"/>
      <c r="K10" s="34"/>
    </row>
    <row r="11" spans="3:11" ht="17.25" customHeight="1">
      <c r="C11" s="35" t="s">
        <v>19</v>
      </c>
      <c r="D11" s="35"/>
      <c r="E11" s="35"/>
      <c r="F11" s="35"/>
      <c r="G11" s="35"/>
      <c r="H11" s="35"/>
      <c r="I11" s="35"/>
      <c r="J11" s="35"/>
      <c r="K11" s="35"/>
    </row>
    <row r="12" spans="3:11" ht="17.25" customHeight="1">
      <c r="C12" s="36" t="s">
        <v>20</v>
      </c>
      <c r="D12" s="36"/>
      <c r="E12" s="36"/>
      <c r="F12" s="36"/>
      <c r="G12" s="36"/>
      <c r="H12" s="36"/>
      <c r="I12" s="36"/>
      <c r="J12" s="36"/>
      <c r="K12" s="36"/>
    </row>
    <row r="13" spans="3:11" ht="17.2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17.2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3:11" ht="17.25" customHeight="1">
      <c r="C15" s="15" t="s">
        <v>21</v>
      </c>
      <c r="D15" s="15"/>
      <c r="E15" s="15"/>
      <c r="F15" s="15"/>
      <c r="G15" s="15"/>
      <c r="H15" s="15"/>
      <c r="I15" s="8">
        <f>[1]отчет!E71</f>
        <v>8760.8700000000026</v>
      </c>
      <c r="J15" s="3"/>
      <c r="K15" s="3"/>
    </row>
    <row r="16" spans="3:11" ht="17.25" customHeight="1">
      <c r="C16" s="11"/>
      <c r="D16" s="11"/>
      <c r="E16" s="11"/>
      <c r="F16" s="11"/>
      <c r="G16" s="11"/>
      <c r="H16" s="11"/>
      <c r="I16" s="41"/>
      <c r="J16" s="3"/>
      <c r="K16" s="3"/>
    </row>
    <row r="17" spans="3:11" ht="17.25" customHeight="1">
      <c r="C17" s="35" t="s">
        <v>14</v>
      </c>
      <c r="D17" s="35"/>
      <c r="E17" s="35"/>
      <c r="F17" s="35"/>
      <c r="G17" s="35"/>
      <c r="H17" s="35"/>
      <c r="I17" s="35"/>
      <c r="J17" s="35"/>
      <c r="K17" s="35"/>
    </row>
    <row r="19" spans="3:11" ht="17.25" customHeight="1">
      <c r="C19" s="37" t="s">
        <v>4</v>
      </c>
      <c r="D19" s="38"/>
      <c r="E19" s="39"/>
      <c r="F19" s="37" t="s">
        <v>5</v>
      </c>
      <c r="G19" s="38"/>
      <c r="H19" s="39"/>
      <c r="I19" s="37" t="s">
        <v>6</v>
      </c>
      <c r="J19" s="38"/>
      <c r="K19" s="39"/>
    </row>
    <row r="20" spans="3:11" ht="17.25" customHeight="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 ht="17.25" customHeight="1">
      <c r="C21" s="5"/>
      <c r="D21" s="5"/>
      <c r="E21" s="5"/>
      <c r="F21" s="5"/>
      <c r="G21" s="5"/>
      <c r="H21" s="5"/>
      <c r="I21" s="5"/>
      <c r="J21" s="5"/>
      <c r="K21" s="5"/>
    </row>
    <row r="22" spans="3:11" ht="17.25" customHeight="1">
      <c r="C22" s="12">
        <f>[1]Лист3!F84</f>
        <v>20142.64</v>
      </c>
      <c r="D22" s="12">
        <f>[1]Лист3!F85</f>
        <v>15481.886143846099</v>
      </c>
      <c r="E22" s="5">
        <f>C22-D22</f>
        <v>4660.7538561539004</v>
      </c>
      <c r="F22" s="12">
        <f>[1]Лист3!O84</f>
        <v>7903.61</v>
      </c>
      <c r="G22" s="12">
        <f>[1]Лист3!O85</f>
        <v>5976.3694938011404</v>
      </c>
      <c r="H22" s="5">
        <f>F22-G22</f>
        <v>1927.2405061988593</v>
      </c>
      <c r="I22" s="12">
        <f>[1]Лист3!AA84</f>
        <v>35232.93</v>
      </c>
      <c r="J22" s="12">
        <f>[1]Лист3!AA85</f>
        <v>27080.47347362095</v>
      </c>
      <c r="K22" s="5">
        <f>I22-J22</f>
        <v>8152.45652637905</v>
      </c>
    </row>
    <row r="23" spans="3:11" ht="17.25" customHeight="1">
      <c r="C23" s="5"/>
      <c r="D23" s="5"/>
      <c r="E23" s="5"/>
      <c r="F23" s="5"/>
      <c r="G23" s="5"/>
      <c r="H23" s="5"/>
      <c r="I23" s="5"/>
      <c r="J23" s="5"/>
      <c r="K23" s="5"/>
    </row>
    <row r="25" spans="3:11" ht="17.25" customHeight="1">
      <c r="C25" s="40" t="s">
        <v>10</v>
      </c>
      <c r="D25" s="40"/>
      <c r="E25" s="40"/>
      <c r="F25" s="40"/>
      <c r="G25" s="40"/>
      <c r="H25" s="40"/>
      <c r="I25" s="40"/>
      <c r="J25" s="40"/>
      <c r="K25" s="40"/>
    </row>
    <row r="26" spans="3:11" ht="17.25" customHeight="1">
      <c r="C26" s="35" t="s">
        <v>34</v>
      </c>
      <c r="D26" s="35"/>
      <c r="E26" s="35"/>
      <c r="F26" s="35"/>
      <c r="G26" s="35"/>
      <c r="H26" s="35"/>
      <c r="I26" s="35"/>
      <c r="J26" s="35"/>
      <c r="K26" s="35"/>
    </row>
    <row r="28" spans="3:11" ht="17.25" customHeight="1">
      <c r="C28" s="13" t="s">
        <v>11</v>
      </c>
      <c r="D28" s="22" t="s">
        <v>12</v>
      </c>
      <c r="E28" s="22"/>
      <c r="F28" s="22"/>
      <c r="G28" s="22"/>
      <c r="H28" s="22" t="s">
        <v>22</v>
      </c>
      <c r="I28" s="22"/>
      <c r="J28" s="22" t="s">
        <v>23</v>
      </c>
      <c r="K28" s="22"/>
    </row>
    <row r="29" spans="3:11" ht="17.25" customHeight="1">
      <c r="C29" s="13"/>
      <c r="D29" s="23"/>
      <c r="E29" s="24"/>
      <c r="F29" s="24"/>
      <c r="G29" s="25"/>
      <c r="H29" s="23"/>
      <c r="I29" s="25"/>
      <c r="J29" s="23"/>
      <c r="K29" s="25"/>
    </row>
    <row r="30" spans="3:11" ht="15" customHeight="1">
      <c r="C30" s="42">
        <f>[1]работы!B8</f>
        <v>41360</v>
      </c>
      <c r="D30" s="27" t="str">
        <f>[1]работы!E8</f>
        <v>Порыв системы ХВС</v>
      </c>
      <c r="E30" s="28"/>
      <c r="F30" s="28"/>
      <c r="G30" s="29"/>
      <c r="H30" s="30">
        <f>J30</f>
        <v>1320</v>
      </c>
      <c r="I30" s="30"/>
      <c r="J30" s="30">
        <f>[1]работы!F8</f>
        <v>1320</v>
      </c>
      <c r="K30" s="30"/>
    </row>
    <row r="31" spans="3:11" ht="31.5" customHeight="1">
      <c r="C31" s="42">
        <f>[1]работы!B10</f>
        <v>41447</v>
      </c>
      <c r="D31" s="27" t="str">
        <f>[1]работы!E10</f>
        <v>Прочистка системы канализации, откачка воды из подвала</v>
      </c>
      <c r="E31" s="28"/>
      <c r="F31" s="28"/>
      <c r="G31" s="29"/>
      <c r="H31" s="30">
        <f t="shared" ref="H31:H33" si="0">J31</f>
        <v>6146.3</v>
      </c>
      <c r="I31" s="30"/>
      <c r="J31" s="30">
        <f>[1]работы!F10</f>
        <v>6146.3</v>
      </c>
      <c r="K31" s="30"/>
    </row>
    <row r="32" spans="3:11" ht="33" customHeight="1">
      <c r="C32" s="42">
        <f>[1]работы!B11</f>
        <v>41450</v>
      </c>
      <c r="D32" s="27" t="str">
        <f>[1]работы!E11</f>
        <v>Прочистка системы канализации, откачка воды из подвала</v>
      </c>
      <c r="E32" s="28"/>
      <c r="F32" s="28"/>
      <c r="G32" s="29"/>
      <c r="H32" s="30">
        <f t="shared" si="0"/>
        <v>2824.2</v>
      </c>
      <c r="I32" s="30"/>
      <c r="J32" s="30">
        <f>[1]работы!F11</f>
        <v>2824.2</v>
      </c>
      <c r="K32" s="30"/>
    </row>
    <row r="33" spans="3:12" ht="30" customHeight="1">
      <c r="C33" s="42">
        <f>[1]работы!B12</f>
        <v>41474</v>
      </c>
      <c r="D33" s="27" t="str">
        <f>[1]работы!E12</f>
        <v>Прочистка системы канализации, ремонт стояка ХВС</v>
      </c>
      <c r="E33" s="28"/>
      <c r="F33" s="28"/>
      <c r="G33" s="29"/>
      <c r="H33" s="30">
        <f t="shared" si="0"/>
        <v>976.75</v>
      </c>
      <c r="I33" s="30"/>
      <c r="J33" s="30">
        <f>[1]работы!F12</f>
        <v>976.75</v>
      </c>
      <c r="K33" s="30"/>
    </row>
    <row r="34" spans="3:12" ht="17.25" customHeight="1">
      <c r="C34" s="14"/>
      <c r="D34" s="27"/>
      <c r="E34" s="28"/>
      <c r="F34" s="28"/>
      <c r="G34" s="29"/>
      <c r="H34" s="16"/>
      <c r="I34" s="18"/>
      <c r="J34" s="30"/>
      <c r="K34" s="30"/>
    </row>
    <row r="35" spans="3:12" ht="17.25" customHeight="1">
      <c r="C35" s="6" t="s">
        <v>24</v>
      </c>
      <c r="D35" s="19"/>
      <c r="E35" s="20"/>
      <c r="F35" s="20"/>
      <c r="G35" s="21"/>
      <c r="H35" s="26">
        <f>J35</f>
        <v>11267.25</v>
      </c>
      <c r="I35" s="21"/>
      <c r="J35" s="26">
        <f>SUM(J30:K33)</f>
        <v>11267.25</v>
      </c>
      <c r="K35" s="21"/>
    </row>
    <row r="36" spans="3:12" ht="17.25" customHeight="1">
      <c r="C36" s="43"/>
      <c r="D36" s="16"/>
      <c r="E36" s="17"/>
      <c r="F36" s="17"/>
      <c r="G36" s="18"/>
      <c r="H36" s="16"/>
      <c r="I36" s="18"/>
      <c r="J36" s="16"/>
      <c r="K36" s="18"/>
    </row>
    <row r="37" spans="3:12" ht="17.25" customHeight="1">
      <c r="C37" s="44">
        <v>41449</v>
      </c>
      <c r="D37" s="45" t="s">
        <v>25</v>
      </c>
      <c r="E37" s="46"/>
      <c r="F37" s="46"/>
      <c r="G37" s="47"/>
      <c r="H37" s="31">
        <v>82333</v>
      </c>
      <c r="I37" s="32"/>
      <c r="J37" s="31">
        <v>28862.39</v>
      </c>
      <c r="K37" s="32"/>
    </row>
    <row r="38" spans="3:12" ht="17.25" customHeight="1">
      <c r="C38" s="44">
        <v>41483</v>
      </c>
      <c r="D38" s="45" t="s">
        <v>26</v>
      </c>
      <c r="E38" s="46"/>
      <c r="F38" s="46"/>
      <c r="G38" s="47"/>
      <c r="H38" s="31">
        <v>39876</v>
      </c>
      <c r="I38" s="32"/>
      <c r="J38" s="31">
        <v>13956.6</v>
      </c>
      <c r="K38" s="32"/>
    </row>
    <row r="39" spans="3:12" ht="17.25" customHeight="1">
      <c r="C39" s="48">
        <v>41533</v>
      </c>
      <c r="D39" s="49" t="s">
        <v>27</v>
      </c>
      <c r="E39" s="50"/>
      <c r="F39" s="50"/>
      <c r="G39" s="51"/>
      <c r="H39" s="31">
        <v>118544</v>
      </c>
      <c r="I39" s="32"/>
      <c r="J39" s="31">
        <v>41490.400000000001</v>
      </c>
      <c r="K39" s="32"/>
    </row>
    <row r="40" spans="3:12" ht="17.25" customHeight="1">
      <c r="C40" s="52"/>
      <c r="D40" s="53"/>
      <c r="E40" s="54"/>
      <c r="F40" s="54"/>
      <c r="G40" s="55"/>
      <c r="H40" s="31"/>
      <c r="I40" s="32"/>
      <c r="J40" s="31"/>
      <c r="K40" s="32"/>
    </row>
    <row r="41" spans="3:12" ht="17.25" customHeight="1">
      <c r="C41" s="56" t="s">
        <v>28</v>
      </c>
      <c r="D41" s="57"/>
      <c r="E41" s="58"/>
      <c r="F41" s="58"/>
      <c r="G41" s="59"/>
      <c r="H41" s="26">
        <f>H35+H37+H38+H39</f>
        <v>252020.25</v>
      </c>
      <c r="I41" s="60"/>
      <c r="J41" s="26">
        <f>J35+J37+J38+J39</f>
        <v>95576.639999999999</v>
      </c>
      <c r="K41" s="60"/>
    </row>
    <row r="43" spans="3:12" ht="17.25" customHeight="1">
      <c r="F43" s="7" t="s">
        <v>29</v>
      </c>
      <c r="L43" s="61"/>
    </row>
    <row r="45" spans="3:12" ht="17.25" customHeight="1">
      <c r="C45" s="15" t="s">
        <v>30</v>
      </c>
      <c r="D45" s="15"/>
      <c r="E45" s="15"/>
      <c r="F45" s="15"/>
      <c r="G45" s="15"/>
      <c r="H45" s="15"/>
      <c r="I45" s="62">
        <f>I15+G22-J37-J38-J39</f>
        <v>-69572.150506198857</v>
      </c>
      <c r="J45" s="7" t="s">
        <v>16</v>
      </c>
      <c r="K45" s="7"/>
    </row>
    <row r="46" spans="3:12" ht="17.25" customHeight="1">
      <c r="I46" s="63"/>
      <c r="J46" s="7"/>
      <c r="K46" s="7"/>
    </row>
    <row r="47" spans="3:12" ht="17.25" customHeight="1">
      <c r="C47" s="15" t="s">
        <v>31</v>
      </c>
      <c r="D47" s="15"/>
      <c r="E47" s="15"/>
      <c r="F47" s="15"/>
      <c r="G47" s="15"/>
      <c r="H47" s="15"/>
      <c r="I47" s="62">
        <f>J22</f>
        <v>27080.47347362095</v>
      </c>
      <c r="J47" s="7" t="s">
        <v>16</v>
      </c>
      <c r="K47" s="7"/>
    </row>
    <row r="48" spans="3:12" ht="17.25" customHeight="1">
      <c r="I48" s="63"/>
      <c r="J48" s="7"/>
      <c r="K48" s="7"/>
    </row>
    <row r="49" spans="3:11" ht="17.25" customHeight="1">
      <c r="C49" s="15" t="s">
        <v>32</v>
      </c>
      <c r="D49" s="15"/>
      <c r="E49" s="15"/>
      <c r="F49" s="15"/>
      <c r="G49" s="15"/>
      <c r="H49" s="15"/>
      <c r="I49" s="62">
        <f>D22-J35</f>
        <v>4214.636143846099</v>
      </c>
      <c r="J49" s="7" t="s">
        <v>16</v>
      </c>
      <c r="K49" s="7"/>
    </row>
    <row r="51" spans="3:11" ht="17.25" customHeight="1">
      <c r="G51" s="35" t="s">
        <v>33</v>
      </c>
      <c r="H51" s="35"/>
      <c r="I51" s="62">
        <f>I45+I47+I49</f>
        <v>-38277.040888731804</v>
      </c>
      <c r="J51" s="7" t="s">
        <v>16</v>
      </c>
    </row>
    <row r="53" spans="3:11" ht="17.25" customHeight="1">
      <c r="C53" s="15" t="s">
        <v>17</v>
      </c>
      <c r="D53" s="15"/>
      <c r="E53" s="15"/>
      <c r="F53" s="15"/>
      <c r="G53" s="15"/>
      <c r="H53" s="15"/>
      <c r="I53" s="9">
        <f>[1]Лист3!AD86+[1]Лист3!AG86</f>
        <v>0</v>
      </c>
      <c r="J53" s="7" t="s">
        <v>15</v>
      </c>
    </row>
  </sheetData>
  <mergeCells count="62">
    <mergeCell ref="C49:H49"/>
    <mergeCell ref="G51:H51"/>
    <mergeCell ref="C53:H53"/>
    <mergeCell ref="D41:G41"/>
    <mergeCell ref="H41:I41"/>
    <mergeCell ref="J41:K41"/>
    <mergeCell ref="C45:H45"/>
    <mergeCell ref="C47:H47"/>
    <mergeCell ref="D39:G39"/>
    <mergeCell ref="H39:I39"/>
    <mergeCell ref="J39:K39"/>
    <mergeCell ref="D40:G40"/>
    <mergeCell ref="H40:I40"/>
    <mergeCell ref="J40:K40"/>
    <mergeCell ref="H36:I36"/>
    <mergeCell ref="D37:G37"/>
    <mergeCell ref="H37:I37"/>
    <mergeCell ref="J37:K37"/>
    <mergeCell ref="D38:G38"/>
    <mergeCell ref="H38:I38"/>
    <mergeCell ref="J38:K38"/>
    <mergeCell ref="C19:E19"/>
    <mergeCell ref="F19:H19"/>
    <mergeCell ref="I19:K19"/>
    <mergeCell ref="C25:K25"/>
    <mergeCell ref="C26:K26"/>
    <mergeCell ref="C9:K9"/>
    <mergeCell ref="C10:K10"/>
    <mergeCell ref="C11:K11"/>
    <mergeCell ref="C12:K12"/>
    <mergeCell ref="C15:H15"/>
    <mergeCell ref="C17:K17"/>
    <mergeCell ref="J1:K1"/>
    <mergeCell ref="I2:K2"/>
    <mergeCell ref="H3:K3"/>
    <mergeCell ref="H4:K4"/>
    <mergeCell ref="J28:K28"/>
    <mergeCell ref="D29:G29"/>
    <mergeCell ref="H29:I29"/>
    <mergeCell ref="J29:K29"/>
    <mergeCell ref="D30:G30"/>
    <mergeCell ref="H30:I30"/>
    <mergeCell ref="J30:K30"/>
    <mergeCell ref="D28:G28"/>
    <mergeCell ref="H28:I28"/>
    <mergeCell ref="D31:G31"/>
    <mergeCell ref="H31:I31"/>
    <mergeCell ref="J31:K31"/>
    <mergeCell ref="D32:G32"/>
    <mergeCell ref="H32:I32"/>
    <mergeCell ref="J32:K32"/>
    <mergeCell ref="J36:K36"/>
    <mergeCell ref="D33:G33"/>
    <mergeCell ref="H33:I33"/>
    <mergeCell ref="J33:K33"/>
    <mergeCell ref="D34:G34"/>
    <mergeCell ref="H34:I34"/>
    <mergeCell ref="J34:K34"/>
    <mergeCell ref="D35:G35"/>
    <mergeCell ref="H35:I35"/>
    <mergeCell ref="J35:K35"/>
    <mergeCell ref="D36:G3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2013-09-24T08:04:12Z</dcterms:modified>
</cp:coreProperties>
</file>