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G56" i="1"/>
  <c r="G54"/>
  <c r="I52" l="1"/>
  <c r="H52"/>
  <c r="G52"/>
  <c r="H47"/>
  <c r="I42"/>
  <c r="H46" s="1"/>
  <c r="I36"/>
  <c r="I32"/>
  <c r="I23"/>
  <c r="I22"/>
  <c r="H21"/>
  <c r="G21"/>
  <c r="I21" s="1"/>
  <c r="H20"/>
  <c r="H25" s="1"/>
  <c r="G20"/>
  <c r="G25" s="1"/>
  <c r="H16"/>
  <c r="H10"/>
  <c r="H45" s="1"/>
  <c r="H9"/>
  <c r="H44" s="1"/>
  <c r="H49" l="1"/>
  <c r="H14"/>
  <c r="I20"/>
  <c r="I25" s="1"/>
</calcChain>
</file>

<file path=xl/sharedStrings.xml><?xml version="1.0" encoding="utf-8"?>
<sst xmlns="http://schemas.openxmlformats.org/spreadsheetml/2006/main" count="64" uniqueCount="39">
  <si>
    <t>Утверждаю</t>
  </si>
  <si>
    <t>Директор ООО "ОРК"</t>
  </si>
  <si>
    <t>_________________/ Т.И. Никулина /</t>
  </si>
  <si>
    <t xml:space="preserve"> " 01 "  ноября 2014 г.</t>
  </si>
  <si>
    <t>ОТЧЕТ ПО НАЧИСЛЕННЫМ И ОПЛАЧЕННЫМ УСЛУГАМ И ВЫПОЛНЕННЫМ РАБОТАМ В МКД ЗА 2014 ГОД</t>
  </si>
  <si>
    <t xml:space="preserve">капитального ремонта </t>
  </si>
  <si>
    <t>руб.</t>
  </si>
  <si>
    <t>текущего ремонта</t>
  </si>
  <si>
    <t>аварийного ремонта</t>
  </si>
  <si>
    <t xml:space="preserve">ИТОГО </t>
  </si>
  <si>
    <t xml:space="preserve">Задолженность за услуги управляющей организации  </t>
  </si>
  <si>
    <t>Услуги</t>
  </si>
  <si>
    <t>начислено</t>
  </si>
  <si>
    <t xml:space="preserve">оплачено </t>
  </si>
  <si>
    <t>долг</t>
  </si>
  <si>
    <t xml:space="preserve">капитальный ремонт </t>
  </si>
  <si>
    <t>текущий ремонт</t>
  </si>
  <si>
    <t>аварийный ремонт</t>
  </si>
  <si>
    <t>Раздел 3</t>
  </si>
  <si>
    <t>Выполненные работы</t>
  </si>
  <si>
    <t xml:space="preserve">3.1. капитальный ремонт </t>
  </si>
  <si>
    <t>дата</t>
  </si>
  <si>
    <t>наименование, вид работ</t>
  </si>
  <si>
    <t>сметная стоимость руб.</t>
  </si>
  <si>
    <t>доля собственников руб.</t>
  </si>
  <si>
    <t>Итого</t>
  </si>
  <si>
    <t xml:space="preserve">3.2. текущий ремонт </t>
  </si>
  <si>
    <t>стоимость руб.</t>
  </si>
  <si>
    <t xml:space="preserve">3.2. аварийный ремонт </t>
  </si>
  <si>
    <t>дата,                        № наряда</t>
  </si>
  <si>
    <t xml:space="preserve">услуги управляющей организации  </t>
  </si>
  <si>
    <t>оплачено</t>
  </si>
  <si>
    <t>содержание жилья</t>
  </si>
  <si>
    <t>д. Бутырки, ул.  Новая, 11</t>
  </si>
  <si>
    <r>
      <rPr>
        <b/>
        <sz val="12"/>
        <color theme="1"/>
        <rFont val="Calibri"/>
        <family val="2"/>
        <charset val="204"/>
        <scheme val="minor"/>
      </rPr>
      <t xml:space="preserve">Раздел 1 </t>
    </r>
    <r>
      <rPr>
        <b/>
        <sz val="10"/>
        <color theme="1"/>
        <rFont val="Calibri"/>
        <family val="2"/>
        <charset val="204"/>
        <scheme val="minor"/>
      </rPr>
      <t>ОСТАТКИ СРЕДСТВ МКД ПО СТАТЬЯМ НА 01.01.2014</t>
    </r>
  </si>
  <si>
    <r>
      <rPr>
        <b/>
        <sz val="12"/>
        <color theme="1"/>
        <rFont val="Calibri"/>
        <family val="2"/>
        <charset val="204"/>
        <scheme val="minor"/>
      </rPr>
      <t xml:space="preserve">Раздел 2 </t>
    </r>
    <r>
      <rPr>
        <b/>
        <sz val="10"/>
        <color theme="1"/>
        <rFont val="Calibri"/>
        <family val="2"/>
        <charset val="204"/>
        <scheme val="minor"/>
      </rPr>
      <t>ОПЛАТА УСЛУГ НАСЕЛЕНИЕМ В 2014 Г.</t>
    </r>
  </si>
  <si>
    <r>
      <t xml:space="preserve"> </t>
    </r>
    <r>
      <rPr>
        <b/>
        <sz val="12"/>
        <color theme="1"/>
        <rFont val="Calibri"/>
        <family val="2"/>
        <charset val="204"/>
        <scheme val="minor"/>
      </rPr>
      <t>Раздел 4</t>
    </r>
    <r>
      <rPr>
        <b/>
        <sz val="10"/>
        <color theme="1"/>
        <rFont val="Calibri"/>
        <family val="2"/>
        <charset val="204"/>
        <scheme val="minor"/>
      </rPr>
      <t xml:space="preserve"> ОСТАТКИ СРЕДСТВ МКД ПО СТАТЬЯМ НА  ДАТУ СОСТАВЛЕНИЯ ОТЧЕТА</t>
    </r>
  </si>
  <si>
    <t>общая площадь жилых помещений кв.м</t>
  </si>
  <si>
    <t>проживает человек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</si>
</sst>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>
      <alignment horizontal="right"/>
    </xf>
    <xf numFmtId="0" fontId="5" fillId="0" borderId="0" xfId="0" applyFont="1" applyFill="1" applyBorder="1" applyAlignment="1"/>
    <xf numFmtId="0" fontId="2" fillId="0" borderId="0" xfId="0" applyFont="1" applyBorder="1"/>
    <xf numFmtId="0" fontId="0" fillId="0" borderId="2" xfId="0" applyFont="1" applyBorder="1"/>
    <xf numFmtId="2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 applyFont="1" applyBorder="1"/>
    <xf numFmtId="2" fontId="1" fillId="0" borderId="6" xfId="0" applyNumberFormat="1" applyFont="1" applyBorder="1" applyAlignment="1">
      <alignment horizontal="center" wrapText="1"/>
    </xf>
    <xf numFmtId="0" fontId="1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7" xfId="0" applyFont="1" applyBorder="1"/>
    <xf numFmtId="0" fontId="1" fillId="0" borderId="0" xfId="0" applyFont="1" applyBorder="1" applyAlignment="1">
      <alignment horizontal="right"/>
    </xf>
    <xf numFmtId="2" fontId="1" fillId="0" borderId="6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0" xfId="0" applyFont="1" applyFill="1" applyBorder="1" applyAlignment="1"/>
    <xf numFmtId="0" fontId="6" fillId="0" borderId="15" xfId="0" applyFont="1" applyBorder="1" applyAlignment="1">
      <alignment horizontal="center"/>
    </xf>
    <xf numFmtId="0" fontId="4" fillId="0" borderId="2" xfId="0" applyFont="1" applyFill="1" applyBorder="1" applyAlignment="1"/>
    <xf numFmtId="0" fontId="4" fillId="0" borderId="4" xfId="0" applyFont="1" applyFill="1" applyBorder="1" applyAlignment="1"/>
    <xf numFmtId="0" fontId="1" fillId="0" borderId="17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7" xfId="0" applyFont="1" applyFill="1" applyBorder="1" applyAlignment="1"/>
    <xf numFmtId="2" fontId="9" fillId="0" borderId="18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7" xfId="0" applyFont="1" applyFill="1" applyBorder="1" applyAlignment="1"/>
    <xf numFmtId="0" fontId="1" fillId="0" borderId="19" xfId="0" applyFont="1" applyBorder="1" applyAlignment="1">
      <alignment horizontal="center"/>
    </xf>
    <xf numFmtId="0" fontId="8" fillId="0" borderId="20" xfId="0" applyFont="1" applyFill="1" applyBorder="1" applyAlignment="1"/>
    <xf numFmtId="0" fontId="1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7" xfId="0" applyFont="1" applyFill="1" applyBorder="1" applyAlignment="1"/>
    <xf numFmtId="0" fontId="8" fillId="0" borderId="18" xfId="0" applyFont="1" applyFill="1" applyBorder="1" applyAlignment="1">
      <alignment horizontal="center" vertical="distributed" wrapText="1"/>
    </xf>
    <xf numFmtId="0" fontId="8" fillId="0" borderId="27" xfId="0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1;&#1059;&#1058;&#1067;&#1056;&#1050;&#1048;\&#1059;&#1051;.%20&#1053;&#1054;&#1042;&#1040;&#1071;,%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4\&#1054;&#1058;&#1063;&#1045;&#1058;&#1067;%20&#1055;&#1054;%20&#1044;&#1054;&#1052;&#1040;&#1052;%202014\&#1041;&#1059;&#1058;&#1067;&#1056;&#1050;&#1048;\&#1059;&#1051;.%20&#1053;&#1054;&#1042;&#1040;&#1071;,%2011%20&#1075;&#1086;&#1076;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  <sheetName val="итог отчет верный"/>
    </sheetNames>
    <sheetDataSet>
      <sheetData sheetId="0"/>
      <sheetData sheetId="1"/>
      <sheetData sheetId="2">
        <row r="115">
          <cell r="I115">
            <v>10312.199999999999</v>
          </cell>
        </row>
      </sheetData>
      <sheetData sheetId="3"/>
      <sheetData sheetId="4">
        <row r="37">
          <cell r="I37">
            <v>160.24999999999909</v>
          </cell>
        </row>
        <row r="39">
          <cell r="I39">
            <v>0</v>
          </cell>
        </row>
        <row r="43">
          <cell r="I43">
            <v>31974.959999999999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отчет"/>
    </sheetNames>
    <sheetDataSet>
      <sheetData sheetId="0">
        <row r="100">
          <cell r="C100">
            <v>34</v>
          </cell>
          <cell r="D100">
            <v>761.8</v>
          </cell>
        </row>
        <row r="113">
          <cell r="O113">
            <v>7690.4</v>
          </cell>
          <cell r="AA113">
            <v>35610</v>
          </cell>
          <cell r="AD113">
            <v>39811.999999999993</v>
          </cell>
        </row>
        <row r="114">
          <cell r="O114">
            <v>0</v>
          </cell>
          <cell r="AA114">
            <v>0</v>
          </cell>
          <cell r="AD114">
            <v>27388.880000000001</v>
          </cell>
        </row>
        <row r="115">
          <cell r="AD115">
            <v>40744.299999999996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topLeftCell="B46" workbookViewId="0">
      <selection activeCell="C54" sqref="C54:G56"/>
    </sheetView>
  </sheetViews>
  <sheetFormatPr defaultRowHeight="15.75"/>
  <cols>
    <col min="1" max="1" width="0.140625" style="1" hidden="1" customWidth="1"/>
    <col min="2" max="2" width="2.85546875" style="1" customWidth="1"/>
    <col min="3" max="3" width="14" style="1" customWidth="1"/>
    <col min="4" max="4" width="10.5703125" style="1" customWidth="1"/>
    <col min="5" max="6" width="10.28515625" style="1" customWidth="1"/>
    <col min="7" max="7" width="17.28515625" style="1" customWidth="1"/>
    <col min="8" max="8" width="14.28515625" style="1" customWidth="1"/>
    <col min="9" max="9" width="18.140625" style="1" customWidth="1"/>
    <col min="10" max="11" width="10.28515625" style="1" customWidth="1"/>
    <col min="12" max="12" width="9.5703125" style="1" bestFit="1" customWidth="1"/>
    <col min="13" max="16384" width="9.140625" style="1"/>
  </cols>
  <sheetData>
    <row r="1" spans="2:11">
      <c r="H1" s="83" t="s">
        <v>0</v>
      </c>
      <c r="I1" s="83"/>
    </row>
    <row r="2" spans="2:11">
      <c r="H2" s="2"/>
      <c r="I2" s="61" t="s">
        <v>1</v>
      </c>
    </row>
    <row r="3" spans="2:11">
      <c r="C3" s="2"/>
      <c r="D3" s="2"/>
      <c r="E3" s="2"/>
      <c r="F3" s="2"/>
      <c r="I3" s="3" t="s">
        <v>2</v>
      </c>
    </row>
    <row r="4" spans="2:11">
      <c r="D4" s="2"/>
      <c r="E4" s="2"/>
      <c r="F4" s="2"/>
      <c r="G4" s="2"/>
      <c r="I4" s="3" t="s">
        <v>3</v>
      </c>
    </row>
    <row r="6" spans="2:11">
      <c r="B6" s="84" t="s">
        <v>4</v>
      </c>
      <c r="C6" s="84"/>
      <c r="D6" s="84"/>
      <c r="E6" s="84"/>
      <c r="F6" s="84"/>
      <c r="G6" s="84"/>
      <c r="H6" s="84"/>
      <c r="I6" s="84"/>
      <c r="J6" s="62"/>
    </row>
    <row r="7" spans="2:11">
      <c r="C7" s="85" t="s">
        <v>33</v>
      </c>
      <c r="D7" s="85"/>
      <c r="E7" s="85"/>
      <c r="F7" s="85"/>
      <c r="G7" s="85"/>
      <c r="H7" s="85"/>
      <c r="I7" s="85"/>
      <c r="J7" s="4"/>
      <c r="K7" s="4"/>
    </row>
    <row r="8" spans="2:11" ht="9" customHeight="1" thickBot="1"/>
    <row r="9" spans="2:11" ht="15.75" customHeight="1">
      <c r="B9" s="5"/>
      <c r="C9" s="87" t="s">
        <v>34</v>
      </c>
      <c r="D9" s="86" t="s">
        <v>5</v>
      </c>
      <c r="E9" s="86"/>
      <c r="F9" s="86"/>
      <c r="G9" s="6"/>
      <c r="H9" s="7">
        <f>'[1]итог отчет верный'!$I$37</f>
        <v>160.24999999999909</v>
      </c>
      <c r="I9" s="8" t="s">
        <v>6</v>
      </c>
    </row>
    <row r="10" spans="2:11" ht="15.75" customHeight="1">
      <c r="B10" s="5"/>
      <c r="C10" s="88"/>
      <c r="D10" s="80" t="s">
        <v>7</v>
      </c>
      <c r="E10" s="80"/>
      <c r="F10" s="80"/>
      <c r="G10" s="9"/>
      <c r="H10" s="10">
        <f>'[1]итог отчет верный'!$I$39</f>
        <v>0</v>
      </c>
      <c r="I10" s="11" t="s">
        <v>6</v>
      </c>
    </row>
    <row r="11" spans="2:11" ht="15.75" customHeight="1">
      <c r="B11" s="5"/>
      <c r="C11" s="88"/>
      <c r="D11" s="80" t="s">
        <v>8</v>
      </c>
      <c r="E11" s="80"/>
      <c r="F11" s="80"/>
      <c r="G11" s="9"/>
      <c r="H11" s="10">
        <v>0</v>
      </c>
      <c r="I11" s="11" t="s">
        <v>6</v>
      </c>
    </row>
    <row r="12" spans="2:11" ht="15.75" customHeight="1">
      <c r="B12" s="5"/>
      <c r="C12" s="88"/>
      <c r="D12" s="80" t="s">
        <v>32</v>
      </c>
      <c r="E12" s="80"/>
      <c r="F12" s="80"/>
      <c r="G12" s="9"/>
      <c r="H12" s="10">
        <v>0</v>
      </c>
      <c r="I12" s="11" t="s">
        <v>6</v>
      </c>
    </row>
    <row r="13" spans="2:11" ht="6" customHeight="1">
      <c r="B13" s="5"/>
      <c r="C13" s="88"/>
      <c r="D13" s="9"/>
      <c r="E13" s="9"/>
      <c r="F13" s="9"/>
      <c r="G13" s="9"/>
      <c r="H13" s="12"/>
      <c r="I13" s="13"/>
    </row>
    <row r="14" spans="2:11">
      <c r="B14" s="5"/>
      <c r="C14" s="88"/>
      <c r="E14" s="9"/>
      <c r="F14" s="14" t="s">
        <v>9</v>
      </c>
      <c r="G14" s="9"/>
      <c r="H14" s="15">
        <f>H9+H10+H11+H12</f>
        <v>160.24999999999909</v>
      </c>
      <c r="I14" s="11" t="s">
        <v>6</v>
      </c>
    </row>
    <row r="15" spans="2:11" ht="6" customHeight="1">
      <c r="B15" s="5"/>
      <c r="C15" s="88"/>
      <c r="D15" s="9"/>
      <c r="E15" s="9"/>
      <c r="F15" s="9"/>
      <c r="G15" s="9"/>
      <c r="H15" s="12"/>
      <c r="I15" s="13"/>
    </row>
    <row r="16" spans="2:11" ht="15.75" customHeight="1">
      <c r="B16" s="5"/>
      <c r="C16" s="88"/>
      <c r="D16" s="89" t="s">
        <v>10</v>
      </c>
      <c r="E16" s="90"/>
      <c r="F16" s="90"/>
      <c r="G16" s="90"/>
      <c r="H16" s="10">
        <f>'[1]итог отчет верный'!$I$43</f>
        <v>31974.959999999999</v>
      </c>
      <c r="I16" s="11" t="s">
        <v>6</v>
      </c>
    </row>
    <row r="17" spans="2:11" ht="6" customHeight="1" thickBot="1">
      <c r="B17" s="5"/>
      <c r="C17" s="16"/>
      <c r="D17" s="17"/>
      <c r="E17" s="17"/>
      <c r="F17" s="17"/>
      <c r="G17" s="17"/>
      <c r="H17" s="17"/>
      <c r="I17" s="18"/>
    </row>
    <row r="18" spans="2:11" ht="9" customHeight="1" thickBot="1">
      <c r="B18" s="5"/>
      <c r="C18" s="5"/>
      <c r="D18" s="5"/>
      <c r="E18" s="5"/>
      <c r="F18" s="5"/>
      <c r="G18" s="5"/>
      <c r="H18" s="5"/>
      <c r="I18" s="5"/>
    </row>
    <row r="19" spans="2:11" ht="15.75" customHeight="1">
      <c r="C19" s="78" t="s">
        <v>35</v>
      </c>
      <c r="D19" s="82" t="s">
        <v>11</v>
      </c>
      <c r="E19" s="82"/>
      <c r="F19" s="82"/>
      <c r="G19" s="19" t="s">
        <v>12</v>
      </c>
      <c r="H19" s="19" t="s">
        <v>13</v>
      </c>
      <c r="I19" s="20" t="s">
        <v>14</v>
      </c>
      <c r="J19" s="21"/>
      <c r="K19" s="21"/>
    </row>
    <row r="20" spans="2:11" ht="15.75" customHeight="1">
      <c r="C20" s="79"/>
      <c r="D20" s="80" t="s">
        <v>15</v>
      </c>
      <c r="E20" s="80"/>
      <c r="F20" s="80"/>
      <c r="G20" s="22">
        <f>[2]Лист3!O113</f>
        <v>7690.4</v>
      </c>
      <c r="H20" s="23">
        <f>[2]Лист3!O114</f>
        <v>0</v>
      </c>
      <c r="I20" s="24">
        <f>G20-H20</f>
        <v>7690.4</v>
      </c>
      <c r="J20" s="21"/>
      <c r="K20" s="21"/>
    </row>
    <row r="21" spans="2:11" ht="15.75" customHeight="1">
      <c r="C21" s="79"/>
      <c r="D21" s="80" t="s">
        <v>16</v>
      </c>
      <c r="E21" s="80"/>
      <c r="F21" s="80"/>
      <c r="G21" s="22">
        <f>[2]Лист3!AA113</f>
        <v>35610</v>
      </c>
      <c r="H21" s="25">
        <f>[2]Лист3!AA114</f>
        <v>0</v>
      </c>
      <c r="I21" s="24">
        <f t="shared" ref="I21:I22" si="0">G21-H21</f>
        <v>35610</v>
      </c>
      <c r="J21" s="21"/>
      <c r="K21" s="21"/>
    </row>
    <row r="22" spans="2:11" ht="15.75" customHeight="1">
      <c r="C22" s="79"/>
      <c r="D22" s="80" t="s">
        <v>17</v>
      </c>
      <c r="E22" s="80"/>
      <c r="F22" s="80"/>
      <c r="G22" s="22">
        <v>0</v>
      </c>
      <c r="H22" s="25">
        <v>0</v>
      </c>
      <c r="I22" s="24">
        <f t="shared" si="0"/>
        <v>0</v>
      </c>
      <c r="J22" s="21"/>
      <c r="K22" s="21"/>
    </row>
    <row r="23" spans="2:11" ht="15.75" customHeight="1">
      <c r="C23" s="79"/>
      <c r="D23" s="80" t="s">
        <v>32</v>
      </c>
      <c r="E23" s="80"/>
      <c r="F23" s="80"/>
      <c r="G23" s="22">
        <v>0</v>
      </c>
      <c r="H23" s="25">
        <v>0</v>
      </c>
      <c r="I23" s="24">
        <f>G23-H23</f>
        <v>0</v>
      </c>
      <c r="J23" s="21"/>
      <c r="K23" s="21"/>
    </row>
    <row r="24" spans="2:11" ht="6" customHeight="1">
      <c r="C24" s="79"/>
      <c r="D24" s="9"/>
      <c r="E24" s="9"/>
      <c r="F24" s="9"/>
      <c r="G24" s="9"/>
      <c r="H24" s="12"/>
      <c r="I24" s="13"/>
      <c r="J24" s="21"/>
      <c r="K24" s="21"/>
    </row>
    <row r="25" spans="2:11">
      <c r="C25" s="79"/>
      <c r="D25" s="5"/>
      <c r="E25" s="5"/>
      <c r="F25" s="14" t="s">
        <v>9</v>
      </c>
      <c r="G25" s="26">
        <f>G20+G21+G22+G23</f>
        <v>43300.4</v>
      </c>
      <c r="H25" s="26">
        <f>H20+H21+H22+H23</f>
        <v>0</v>
      </c>
      <c r="I25" s="27">
        <f>I20+I21+I22+I23</f>
        <v>43300.4</v>
      </c>
    </row>
    <row r="26" spans="2:11" ht="6" customHeight="1" thickBot="1">
      <c r="C26" s="16"/>
      <c r="D26" s="17"/>
      <c r="E26" s="17"/>
      <c r="F26" s="17"/>
      <c r="G26" s="17"/>
      <c r="H26" s="17"/>
      <c r="I26" s="18"/>
    </row>
    <row r="27" spans="2:11" ht="9" customHeight="1" thickBot="1">
      <c r="C27" s="5"/>
      <c r="D27" s="5"/>
      <c r="E27" s="5"/>
      <c r="F27" s="5"/>
      <c r="G27" s="5"/>
      <c r="H27" s="5"/>
      <c r="I27" s="5"/>
    </row>
    <row r="28" spans="2:11" ht="16.5" thickBot="1">
      <c r="C28" s="28" t="s">
        <v>18</v>
      </c>
      <c r="D28" s="29" t="s">
        <v>19</v>
      </c>
      <c r="E28" s="29"/>
      <c r="F28" s="29"/>
      <c r="G28" s="29"/>
      <c r="H28" s="29"/>
      <c r="I28" s="30"/>
      <c r="J28" s="31"/>
      <c r="K28" s="31"/>
    </row>
    <row r="29" spans="2:11" ht="9" customHeight="1">
      <c r="C29" s="32"/>
      <c r="D29" s="33"/>
      <c r="E29" s="33"/>
      <c r="F29" s="33"/>
      <c r="G29" s="33"/>
      <c r="H29" s="33"/>
      <c r="I29" s="34"/>
      <c r="J29" s="31"/>
      <c r="K29" s="31"/>
    </row>
    <row r="30" spans="2:11" ht="28.5" customHeight="1">
      <c r="C30" s="64" t="s">
        <v>20</v>
      </c>
      <c r="D30" s="65"/>
      <c r="E30" s="35" t="s">
        <v>21</v>
      </c>
      <c r="F30" s="81" t="s">
        <v>22</v>
      </c>
      <c r="G30" s="81"/>
      <c r="H30" s="60" t="s">
        <v>23</v>
      </c>
      <c r="I30" s="36" t="s">
        <v>24</v>
      </c>
      <c r="J30" s="31"/>
      <c r="K30" s="31"/>
    </row>
    <row r="31" spans="2:11" ht="30" customHeight="1">
      <c r="C31" s="37"/>
      <c r="D31" s="38"/>
      <c r="E31" s="39"/>
      <c r="F31" s="71"/>
      <c r="G31" s="71"/>
      <c r="H31" s="39"/>
      <c r="I31" s="40">
        <v>0</v>
      </c>
      <c r="J31" s="31"/>
      <c r="K31" s="31"/>
    </row>
    <row r="32" spans="2:11">
      <c r="C32" s="41"/>
      <c r="D32" s="42" t="s">
        <v>25</v>
      </c>
      <c r="E32" s="39"/>
      <c r="F32" s="71"/>
      <c r="G32" s="71"/>
      <c r="H32" s="39"/>
      <c r="I32" s="43">
        <f>I31</f>
        <v>0</v>
      </c>
      <c r="J32" s="31"/>
      <c r="K32" s="31"/>
    </row>
    <row r="33" spans="3:11" ht="9" customHeight="1">
      <c r="C33" s="37"/>
      <c r="D33" s="44"/>
      <c r="E33" s="45"/>
      <c r="F33" s="45"/>
      <c r="G33" s="45"/>
      <c r="H33" s="45"/>
      <c r="I33" s="46"/>
      <c r="J33" s="31"/>
      <c r="K33" s="31"/>
    </row>
    <row r="34" spans="3:11" ht="15.75" customHeight="1">
      <c r="C34" s="64" t="s">
        <v>26</v>
      </c>
      <c r="D34" s="65"/>
      <c r="E34" s="35" t="s">
        <v>21</v>
      </c>
      <c r="F34" s="66" t="s">
        <v>22</v>
      </c>
      <c r="G34" s="67"/>
      <c r="H34" s="68"/>
      <c r="I34" s="36" t="s">
        <v>27</v>
      </c>
      <c r="J34" s="31"/>
      <c r="K34" s="31"/>
    </row>
    <row r="35" spans="3:11">
      <c r="C35" s="47"/>
      <c r="D35" s="48"/>
      <c r="E35" s="39"/>
      <c r="F35" s="72"/>
      <c r="G35" s="73"/>
      <c r="H35" s="74"/>
      <c r="I35" s="40">
        <v>0</v>
      </c>
      <c r="J35" s="31"/>
      <c r="K35" s="31"/>
    </row>
    <row r="36" spans="3:11">
      <c r="C36" s="49"/>
      <c r="D36" s="42" t="s">
        <v>25</v>
      </c>
      <c r="E36" s="39"/>
      <c r="F36" s="72"/>
      <c r="G36" s="73"/>
      <c r="H36" s="74"/>
      <c r="I36" s="43">
        <f>I35</f>
        <v>0</v>
      </c>
      <c r="J36" s="31"/>
      <c r="K36" s="31"/>
    </row>
    <row r="37" spans="3:11" ht="9" customHeight="1">
      <c r="C37" s="50"/>
      <c r="D37" s="31"/>
      <c r="E37" s="31"/>
      <c r="F37" s="31"/>
      <c r="G37" s="31"/>
      <c r="H37" s="31"/>
      <c r="I37" s="51"/>
      <c r="J37" s="31"/>
      <c r="K37" s="31"/>
    </row>
    <row r="38" spans="3:11" ht="15.75" customHeight="1">
      <c r="C38" s="64" t="s">
        <v>28</v>
      </c>
      <c r="D38" s="65"/>
      <c r="E38" s="66" t="s">
        <v>22</v>
      </c>
      <c r="F38" s="67"/>
      <c r="G38" s="67"/>
      <c r="H38" s="68"/>
      <c r="I38" s="52" t="s">
        <v>27</v>
      </c>
      <c r="J38" s="31"/>
      <c r="K38" s="31"/>
    </row>
    <row r="39" spans="3:11" ht="15.75" customHeight="1">
      <c r="C39" s="69" t="s">
        <v>29</v>
      </c>
      <c r="D39" s="39"/>
      <c r="E39" s="72"/>
      <c r="F39" s="73"/>
      <c r="G39" s="73"/>
      <c r="H39" s="74"/>
      <c r="I39" s="40">
        <v>0</v>
      </c>
      <c r="J39" s="31"/>
      <c r="K39" s="31"/>
    </row>
    <row r="40" spans="3:11" ht="23.25" customHeight="1">
      <c r="C40" s="69"/>
      <c r="D40" s="39"/>
      <c r="E40" s="72"/>
      <c r="F40" s="73"/>
      <c r="G40" s="73"/>
      <c r="H40" s="74"/>
      <c r="I40" s="40">
        <v>0</v>
      </c>
      <c r="J40" s="31"/>
      <c r="K40" s="31"/>
    </row>
    <row r="41" spans="3:11" ht="23.25" customHeight="1">
      <c r="C41" s="69"/>
      <c r="D41" s="39"/>
      <c r="E41" s="72"/>
      <c r="F41" s="73"/>
      <c r="G41" s="73"/>
      <c r="H41" s="74"/>
      <c r="I41" s="40">
        <v>0</v>
      </c>
      <c r="J41" s="31"/>
      <c r="K41" s="31"/>
    </row>
    <row r="42" spans="3:11" ht="16.5" thickBot="1">
      <c r="C42" s="70"/>
      <c r="D42" s="53" t="s">
        <v>25</v>
      </c>
      <c r="E42" s="75"/>
      <c r="F42" s="76"/>
      <c r="G42" s="76"/>
      <c r="H42" s="77"/>
      <c r="I42" s="54">
        <f>SUM(I39:I41)</f>
        <v>0</v>
      </c>
      <c r="J42" s="31"/>
      <c r="K42" s="31"/>
    </row>
    <row r="43" spans="3:11" ht="9" customHeight="1" thickBot="1">
      <c r="C43" s="55"/>
      <c r="D43" s="31"/>
      <c r="E43" s="31"/>
      <c r="F43" s="31"/>
      <c r="G43" s="31"/>
      <c r="H43" s="31"/>
      <c r="I43" s="31"/>
      <c r="J43" s="31"/>
      <c r="K43" s="31"/>
    </row>
    <row r="44" spans="3:11" ht="15.75" customHeight="1">
      <c r="C44" s="78" t="s">
        <v>36</v>
      </c>
      <c r="D44" s="86" t="s">
        <v>5</v>
      </c>
      <c r="E44" s="86"/>
      <c r="F44" s="86"/>
      <c r="G44" s="6"/>
      <c r="H44" s="7">
        <f>H9+H20-I32</f>
        <v>160.24999999999909</v>
      </c>
      <c r="I44" s="8" t="s">
        <v>6</v>
      </c>
    </row>
    <row r="45" spans="3:11" ht="15.75" customHeight="1">
      <c r="C45" s="79"/>
      <c r="D45" s="80" t="s">
        <v>7</v>
      </c>
      <c r="E45" s="80"/>
      <c r="F45" s="80"/>
      <c r="G45" s="9"/>
      <c r="H45" s="10">
        <f>H21+H10-I36</f>
        <v>0</v>
      </c>
      <c r="I45" s="11" t="s">
        <v>6</v>
      </c>
    </row>
    <row r="46" spans="3:11" ht="15.75" customHeight="1">
      <c r="C46" s="79"/>
      <c r="D46" s="80" t="s">
        <v>8</v>
      </c>
      <c r="E46" s="80"/>
      <c r="F46" s="80"/>
      <c r="G46" s="9"/>
      <c r="H46" s="10">
        <f>H22+H11-I42</f>
        <v>0</v>
      </c>
      <c r="I46" s="11" t="s">
        <v>6</v>
      </c>
    </row>
    <row r="47" spans="3:11" ht="15.75" customHeight="1">
      <c r="C47" s="79"/>
      <c r="D47" s="80" t="s">
        <v>32</v>
      </c>
      <c r="E47" s="80"/>
      <c r="F47" s="80"/>
      <c r="G47" s="9"/>
      <c r="H47" s="10">
        <f>H23+H12</f>
        <v>0</v>
      </c>
      <c r="I47" s="11" t="s">
        <v>6</v>
      </c>
    </row>
    <row r="48" spans="3:11" ht="9" customHeight="1">
      <c r="C48" s="79"/>
      <c r="D48" s="9"/>
      <c r="E48" s="9"/>
      <c r="F48" s="9"/>
      <c r="G48" s="9"/>
      <c r="H48" s="12"/>
      <c r="I48" s="13"/>
    </row>
    <row r="49" spans="3:9">
      <c r="C49" s="79"/>
      <c r="F49" s="14" t="s">
        <v>9</v>
      </c>
      <c r="G49" s="9"/>
      <c r="H49" s="15">
        <f>H44+H45+H46+H47</f>
        <v>160.24999999999909</v>
      </c>
      <c r="I49" s="11" t="s">
        <v>6</v>
      </c>
    </row>
    <row r="50" spans="3:9" ht="9" customHeight="1">
      <c r="C50" s="79"/>
      <c r="D50" s="9"/>
      <c r="E50" s="9"/>
      <c r="F50" s="9"/>
      <c r="G50" s="9"/>
      <c r="H50" s="12"/>
      <c r="I50" s="13"/>
    </row>
    <row r="51" spans="3:9" ht="15.75" customHeight="1">
      <c r="C51" s="79"/>
      <c r="D51" s="91" t="s">
        <v>30</v>
      </c>
      <c r="E51" s="92"/>
      <c r="F51" s="92"/>
      <c r="G51" s="63" t="s">
        <v>12</v>
      </c>
      <c r="H51" s="56" t="s">
        <v>31</v>
      </c>
      <c r="I51" s="58" t="s">
        <v>14</v>
      </c>
    </row>
    <row r="52" spans="3:9" ht="21" customHeight="1" thickBot="1">
      <c r="C52" s="16"/>
      <c r="D52" s="17"/>
      <c r="E52" s="17"/>
      <c r="F52" s="17"/>
      <c r="G52" s="57">
        <f>[2]Лист3!$AD$113</f>
        <v>39811.999999999993</v>
      </c>
      <c r="H52" s="57">
        <f>[2]Лист3!$AD$114</f>
        <v>27388.880000000001</v>
      </c>
      <c r="I52" s="59">
        <f>[2]Лист3!$AD$115</f>
        <v>40744.299999999996</v>
      </c>
    </row>
    <row r="54" spans="3:9">
      <c r="C54" s="93" t="s">
        <v>37</v>
      </c>
      <c r="D54" s="93"/>
      <c r="G54" s="94">
        <f>[2]Лист3!$D$100</f>
        <v>761.8</v>
      </c>
    </row>
    <row r="55" spans="3:9">
      <c r="E55" s="95"/>
    </row>
    <row r="56" spans="3:9">
      <c r="C56" s="1" t="s">
        <v>38</v>
      </c>
      <c r="G56" s="96">
        <f>[2]Лист3!$C$100</f>
        <v>34</v>
      </c>
    </row>
  </sheetData>
  <mergeCells count="36">
    <mergeCell ref="C44:C51"/>
    <mergeCell ref="D44:F44"/>
    <mergeCell ref="D45:F45"/>
    <mergeCell ref="D51:F51"/>
    <mergeCell ref="E40:H40"/>
    <mergeCell ref="D46:F46"/>
    <mergeCell ref="D47:F47"/>
    <mergeCell ref="H1:I1"/>
    <mergeCell ref="B6:I6"/>
    <mergeCell ref="C7:I7"/>
    <mergeCell ref="D9:F9"/>
    <mergeCell ref="D10:F10"/>
    <mergeCell ref="C9:C16"/>
    <mergeCell ref="D12:F12"/>
    <mergeCell ref="D16:G16"/>
    <mergeCell ref="D11:F11"/>
    <mergeCell ref="C19:C25"/>
    <mergeCell ref="D22:F22"/>
    <mergeCell ref="D23:F23"/>
    <mergeCell ref="C30:D30"/>
    <mergeCell ref="F31:G31"/>
    <mergeCell ref="F30:G30"/>
    <mergeCell ref="D19:F19"/>
    <mergeCell ref="D20:F20"/>
    <mergeCell ref="D21:F21"/>
    <mergeCell ref="C38:D38"/>
    <mergeCell ref="E38:H38"/>
    <mergeCell ref="C39:C42"/>
    <mergeCell ref="F34:H34"/>
    <mergeCell ref="F32:G32"/>
    <mergeCell ref="C34:D34"/>
    <mergeCell ref="F35:H35"/>
    <mergeCell ref="F36:H36"/>
    <mergeCell ref="E41:H41"/>
    <mergeCell ref="E42:H42"/>
    <mergeCell ref="E39:H39"/>
  </mergeCells>
  <pageMargins left="0.3" right="0.16" top="0.27" bottom="0.2" header="0.19" footer="0.17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2014-11-11T14:25:33Z</dcterms:modified>
</cp:coreProperties>
</file>