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9" i="1"/>
  <c r="J45"/>
  <c r="H45"/>
  <c r="J34"/>
  <c r="D34"/>
  <c r="C34"/>
  <c r="J33"/>
  <c r="D33"/>
  <c r="C33"/>
  <c r="J32"/>
  <c r="J37" s="1"/>
  <c r="D32"/>
  <c r="C32"/>
  <c r="D25"/>
  <c r="I55" s="1"/>
  <c r="C25"/>
  <c r="E25" s="1"/>
  <c r="J20"/>
  <c r="I51" s="1"/>
  <c r="I20"/>
  <c r="K20" s="1"/>
  <c r="G20"/>
  <c r="F20"/>
  <c r="H20" s="1"/>
  <c r="D20"/>
  <c r="C20"/>
  <c r="E20" s="1"/>
  <c r="I13"/>
  <c r="I49" l="1"/>
  <c r="I53"/>
  <c r="I57" l="1"/>
</calcChain>
</file>

<file path=xl/sharedStrings.xml><?xml version="1.0" encoding="utf-8"?>
<sst xmlns="http://schemas.openxmlformats.org/spreadsheetml/2006/main" count="49" uniqueCount="35">
  <si>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</si>
  <si>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</si>
  <si>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</si>
  <si>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</si>
  <si>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</si>
  <si>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</si>
  <si>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</si>
  <si>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</si>
  <si>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</si>
  <si>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</si>
  <si>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</si>
  <si>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</si>
  <si>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</si>
  <si>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</si>
  <si>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</si>
  <si>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</si>
  <si>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</si>
  <si>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</si>
  <si>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</si>
  <si>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</si>
  <si>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</si>
  <si>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</si>
  <si>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</si>
  <si>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д. Баранникова, ул. Пионерская, 7</t>
  </si>
  <si>
    <t>Задолженность собственников за выполненные работы, оказанные услуги по состоянию на 01.01.2013 г. руб.</t>
  </si>
  <si>
    <t>Содержание жилья</t>
  </si>
  <si>
    <t>Капитальный ремонт канализации</t>
  </si>
  <si>
    <t>Капитальный ремонт ХВС</t>
  </si>
  <si>
    <t>Капитальный ремон дымовентиляционного канала</t>
  </si>
  <si>
    <t>Замена ОДПУ электроэнергии</t>
  </si>
  <si>
    <t xml:space="preserve">Остаток средств капитального ремонта  </t>
  </si>
  <si>
    <t xml:space="preserve">руб. </t>
  </si>
  <si>
    <t xml:space="preserve">Остаток средств текущего ремонта   </t>
  </si>
  <si>
    <t xml:space="preserve">Остаток средств аварийного ремонта   </t>
  </si>
  <si>
    <t xml:space="preserve">Остаток средств с содержания жилья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</si>
</sst>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5" xfId="0" applyNumberFormat="1" applyBorder="1"/>
    <xf numFmtId="0" fontId="2" fillId="0" borderId="5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5;&#1048;&#1054;&#1053;&#1045;&#1056;&#1057;&#1050;&#1040;&#1071;,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  <sheetName val="итог отчет верный"/>
    </sheetNames>
    <sheetDataSet>
      <sheetData sheetId="0" refreshError="1"/>
      <sheetData sheetId="1" refreshError="1"/>
      <sheetData sheetId="2">
        <row r="7">
          <cell r="W7">
            <v>29228.830000000016</v>
          </cell>
        </row>
        <row r="113">
          <cell r="R113">
            <v>21939</v>
          </cell>
          <cell r="U113">
            <v>27606.600000000002</v>
          </cell>
          <cell r="X113">
            <v>26703.43</v>
          </cell>
          <cell r="AA113">
            <v>45769.59</v>
          </cell>
          <cell r="AJ113">
            <v>8775.5999999999985</v>
          </cell>
          <cell r="AM113">
            <v>18741.46</v>
          </cell>
        </row>
        <row r="114">
          <cell r="R114">
            <v>13719.67080098274</v>
          </cell>
          <cell r="U114">
            <v>17263.934725120111</v>
          </cell>
          <cell r="X114">
            <v>24834.149999999998</v>
          </cell>
          <cell r="AA114">
            <v>28958.07</v>
          </cell>
          <cell r="AJ114">
            <v>5487.8683203930959</v>
          </cell>
          <cell r="AM114">
            <v>11401.008825527148</v>
          </cell>
        </row>
        <row r="115">
          <cell r="AP115">
            <v>0</v>
          </cell>
          <cell r="AS115">
            <v>0</v>
          </cell>
        </row>
      </sheetData>
      <sheetData sheetId="3">
        <row r="8">
          <cell r="B8">
            <v>41386</v>
          </cell>
          <cell r="E8" t="str">
            <v xml:space="preserve">Прочистка системы водоотведения </v>
          </cell>
          <cell r="F8">
            <v>880</v>
          </cell>
        </row>
        <row r="9">
          <cell r="B9">
            <v>41388</v>
          </cell>
          <cell r="E9" t="str">
            <v>Прочистка канализационных выпусков</v>
          </cell>
          <cell r="F9">
            <v>880</v>
          </cell>
        </row>
        <row r="10">
          <cell r="B10">
            <v>41474</v>
          </cell>
          <cell r="E10" t="str">
            <v>Ремонт системы канализации</v>
          </cell>
          <cell r="F10">
            <v>569.41999999999996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9"/>
  <sheetViews>
    <sheetView tabSelected="1" workbookViewId="0">
      <selection activeCell="E11" sqref="E11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0" t="s">
        <v>0</v>
      </c>
      <c r="K1" s="20"/>
    </row>
    <row r="2" spans="3:11">
      <c r="H2" s="2"/>
      <c r="I2" s="20" t="s">
        <v>1</v>
      </c>
      <c r="J2" s="20"/>
      <c r="K2" s="20"/>
    </row>
    <row r="3" spans="3:11">
      <c r="H3" s="20" t="s">
        <v>2</v>
      </c>
      <c r="I3" s="20"/>
      <c r="J3" s="20"/>
      <c r="K3" s="20"/>
    </row>
    <row r="4" spans="3:11">
      <c r="H4" s="20" t="s">
        <v>22</v>
      </c>
      <c r="I4" s="20"/>
      <c r="J4" s="20"/>
      <c r="K4" s="20"/>
    </row>
    <row r="7" spans="3:11">
      <c r="C7" s="27" t="s">
        <v>3</v>
      </c>
      <c r="D7" s="27"/>
      <c r="E7" s="27"/>
      <c r="F7" s="27"/>
      <c r="G7" s="27"/>
      <c r="H7" s="27"/>
      <c r="I7" s="27"/>
      <c r="J7" s="27"/>
      <c r="K7" s="27"/>
    </row>
    <row r="8" spans="3:11">
      <c r="C8" s="27" t="s">
        <v>21</v>
      </c>
      <c r="D8" s="27"/>
      <c r="E8" s="27"/>
      <c r="F8" s="27"/>
      <c r="G8" s="27"/>
      <c r="H8" s="27"/>
      <c r="I8" s="27"/>
      <c r="J8" s="27"/>
      <c r="K8" s="27"/>
    </row>
    <row r="9" spans="3:11" ht="9" customHeight="1">
      <c r="C9" s="18"/>
      <c r="D9" s="18"/>
      <c r="E9" s="18"/>
      <c r="F9" s="18"/>
      <c r="G9" s="18"/>
      <c r="H9" s="18"/>
      <c r="I9" s="18"/>
      <c r="J9" s="18"/>
      <c r="K9" s="18"/>
    </row>
    <row r="10" spans="3:11">
      <c r="C10" s="19" t="s">
        <v>23</v>
      </c>
      <c r="D10" s="19"/>
      <c r="E10" s="19"/>
      <c r="F10" s="19"/>
      <c r="G10" s="19"/>
      <c r="H10" s="19"/>
      <c r="I10" s="19"/>
      <c r="J10" s="19"/>
      <c r="K10" s="19"/>
    </row>
    <row r="11" spans="3:11" ht="1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 hidden="1">
      <c r="C12" s="14"/>
      <c r="D12" s="14"/>
      <c r="E12" s="14"/>
      <c r="F12" s="14"/>
      <c r="G12" s="14"/>
      <c r="H12" s="14"/>
      <c r="I12" s="14"/>
      <c r="J12" s="14"/>
      <c r="K12" s="14"/>
    </row>
    <row r="13" spans="3:11">
      <c r="C13" s="47" t="s">
        <v>24</v>
      </c>
      <c r="D13" s="47"/>
      <c r="E13" s="47"/>
      <c r="F13" s="47"/>
      <c r="G13" s="47"/>
      <c r="H13" s="47"/>
      <c r="I13" s="3">
        <f>[1]Лист3!W7</f>
        <v>29228.830000000016</v>
      </c>
      <c r="J13" s="4"/>
      <c r="K13" s="4"/>
    </row>
    <row r="14" spans="3:11" ht="9" customHeight="1">
      <c r="C14" s="11"/>
      <c r="D14" s="11"/>
      <c r="E14" s="11"/>
      <c r="F14" s="11"/>
      <c r="G14" s="11"/>
      <c r="H14" s="11"/>
      <c r="I14" s="5"/>
      <c r="J14" s="4"/>
      <c r="K14" s="4"/>
    </row>
    <row r="15" spans="3:11" ht="15.75" customHeight="1">
      <c r="C15" s="18" t="s">
        <v>20</v>
      </c>
      <c r="D15" s="18"/>
      <c r="E15" s="18"/>
      <c r="F15" s="18"/>
      <c r="G15" s="18"/>
      <c r="H15" s="18"/>
      <c r="I15" s="18"/>
      <c r="J15" s="18"/>
      <c r="K15" s="18"/>
    </row>
    <row r="16" spans="3:11" ht="9" customHeight="1"/>
    <row r="17" spans="3:11">
      <c r="C17" s="28" t="s">
        <v>4</v>
      </c>
      <c r="D17" s="29"/>
      <c r="E17" s="30"/>
      <c r="F17" s="28" t="s">
        <v>5</v>
      </c>
      <c r="G17" s="29"/>
      <c r="H17" s="30"/>
      <c r="I17" s="28" t="s">
        <v>6</v>
      </c>
      <c r="J17" s="29"/>
      <c r="K17" s="30"/>
    </row>
    <row r="18" spans="3:11">
      <c r="C18" s="6" t="s">
        <v>7</v>
      </c>
      <c r="D18" s="6" t="s">
        <v>8</v>
      </c>
      <c r="E18" s="6" t="s">
        <v>9</v>
      </c>
      <c r="F18" s="6" t="s">
        <v>7</v>
      </c>
      <c r="G18" s="6" t="s">
        <v>8</v>
      </c>
      <c r="H18" s="6" t="s">
        <v>9</v>
      </c>
      <c r="I18" s="6" t="s">
        <v>7</v>
      </c>
      <c r="J18" s="6" t="s">
        <v>8</v>
      </c>
      <c r="K18" s="6" t="s">
        <v>9</v>
      </c>
    </row>
    <row r="19" spans="3:11" ht="9" customHeight="1">
      <c r="C19" s="7"/>
      <c r="D19" s="7"/>
      <c r="E19" s="7"/>
      <c r="F19" s="7"/>
      <c r="G19" s="7"/>
      <c r="H19" s="7"/>
      <c r="I19" s="7"/>
      <c r="J19" s="7"/>
      <c r="K19" s="7"/>
    </row>
    <row r="20" spans="3:11">
      <c r="C20" s="12">
        <f>[1]Лист3!R113</f>
        <v>21939</v>
      </c>
      <c r="D20" s="12">
        <f>[1]Лист3!R114</f>
        <v>13719.67080098274</v>
      </c>
      <c r="E20" s="7">
        <f>C20-D20</f>
        <v>8219.3291990172602</v>
      </c>
      <c r="F20" s="12">
        <f>[1]Лист3!U113+[1]Лист3!X113+[1]Лист3!AA113</f>
        <v>100079.62</v>
      </c>
      <c r="G20" s="12">
        <f>[1]Лист3!U114+[1]Лист3!X114+[1]Лист3!AA114</f>
        <v>71056.154725120112</v>
      </c>
      <c r="H20" s="7">
        <f>F20-G20</f>
        <v>29023.465274879884</v>
      </c>
      <c r="I20" s="12">
        <f>[1]Лист3!AM113</f>
        <v>18741.46</v>
      </c>
      <c r="J20" s="12">
        <f>[1]Лист3!AM114</f>
        <v>11401.008825527148</v>
      </c>
      <c r="K20" s="7">
        <f>I20-J20</f>
        <v>7340.4511744728516</v>
      </c>
    </row>
    <row r="21" spans="3:11" ht="9" customHeight="1">
      <c r="C21" s="7"/>
      <c r="D21" s="7"/>
      <c r="E21" s="7"/>
      <c r="F21" s="7"/>
      <c r="G21" s="7"/>
      <c r="H21" s="7"/>
      <c r="I21" s="7"/>
      <c r="J21" s="7"/>
      <c r="K21" s="7"/>
    </row>
    <row r="22" spans="3:11" ht="9" customHeight="1"/>
    <row r="23" spans="3:11">
      <c r="C23" s="48" t="s">
        <v>25</v>
      </c>
      <c r="D23" s="49"/>
      <c r="E23" s="50"/>
    </row>
    <row r="24" spans="3:11" ht="15.75" customHeight="1">
      <c r="C24" s="51" t="s">
        <v>7</v>
      </c>
      <c r="D24" s="51" t="s">
        <v>8</v>
      </c>
      <c r="E24" s="51" t="s">
        <v>9</v>
      </c>
    </row>
    <row r="25" spans="3:11">
      <c r="C25" s="52">
        <f>[1]Лист3!AJ113</f>
        <v>8775.5999999999985</v>
      </c>
      <c r="D25" s="52">
        <f>[1]Лист3!AJ114</f>
        <v>5487.8683203930959</v>
      </c>
      <c r="E25" s="52">
        <f>C25-D25</f>
        <v>3287.7316796069026</v>
      </c>
    </row>
    <row r="26" spans="3:11" ht="15.75" customHeight="1"/>
    <row r="27" spans="3:11" ht="15.75" customHeight="1">
      <c r="C27" s="31" t="s">
        <v>10</v>
      </c>
      <c r="D27" s="31"/>
      <c r="E27" s="31"/>
      <c r="F27" s="31"/>
      <c r="G27" s="31"/>
      <c r="H27" s="31"/>
      <c r="I27" s="31"/>
      <c r="J27" s="31"/>
      <c r="K27" s="31"/>
    </row>
    <row r="28" spans="3:11" ht="13.5" customHeight="1">
      <c r="C28" s="18"/>
      <c r="D28" s="18"/>
      <c r="E28" s="18"/>
      <c r="F28" s="18"/>
      <c r="G28" s="18"/>
      <c r="H28" s="18"/>
      <c r="I28" s="18"/>
      <c r="J28" s="18"/>
      <c r="K28" s="18"/>
    </row>
    <row r="29" spans="3:11" ht="15" hidden="1" customHeight="1"/>
    <row r="30" spans="3:11" ht="29.25" customHeight="1">
      <c r="C30" s="13" t="s">
        <v>11</v>
      </c>
      <c r="D30" s="32" t="s">
        <v>12</v>
      </c>
      <c r="E30" s="32"/>
      <c r="F30" s="32"/>
      <c r="G30" s="32"/>
      <c r="H30" s="32" t="s">
        <v>13</v>
      </c>
      <c r="I30" s="32"/>
      <c r="J30" s="32" t="s">
        <v>14</v>
      </c>
      <c r="K30" s="32"/>
    </row>
    <row r="31" spans="3:11" ht="9" customHeight="1">
      <c r="C31" s="13"/>
      <c r="D31" s="33"/>
      <c r="E31" s="34"/>
      <c r="F31" s="34"/>
      <c r="G31" s="35"/>
      <c r="H31" s="33"/>
      <c r="I31" s="35"/>
      <c r="J31" s="33"/>
      <c r="K31" s="35"/>
    </row>
    <row r="32" spans="3:11" ht="15.75" customHeight="1">
      <c r="C32" s="16">
        <f>[1]работы!B8</f>
        <v>41386</v>
      </c>
      <c r="D32" s="21" t="str">
        <f>[1]работы!E8</f>
        <v xml:space="preserve">Прочистка системы водоотведения </v>
      </c>
      <c r="E32" s="22"/>
      <c r="F32" s="22"/>
      <c r="G32" s="23"/>
      <c r="H32" s="26"/>
      <c r="I32" s="26"/>
      <c r="J32" s="26">
        <f>[1]работы!F8</f>
        <v>880</v>
      </c>
      <c r="K32" s="26"/>
    </row>
    <row r="33" spans="3:12" ht="15.75" customHeight="1">
      <c r="C33" s="16">
        <f>[1]работы!B9</f>
        <v>41388</v>
      </c>
      <c r="D33" s="21" t="str">
        <f>[1]работы!E9</f>
        <v>Прочистка канализационных выпусков</v>
      </c>
      <c r="E33" s="22"/>
      <c r="F33" s="22"/>
      <c r="G33" s="23"/>
      <c r="H33" s="24"/>
      <c r="I33" s="25"/>
      <c r="J33" s="26">
        <f>[1]работы!F9</f>
        <v>880</v>
      </c>
      <c r="K33" s="26"/>
    </row>
    <row r="34" spans="3:12" ht="15.75" customHeight="1">
      <c r="C34" s="16">
        <f>[1]работы!B10</f>
        <v>41474</v>
      </c>
      <c r="D34" s="21" t="str">
        <f>[1]работы!E10</f>
        <v>Ремонт системы канализации</v>
      </c>
      <c r="E34" s="22"/>
      <c r="F34" s="22"/>
      <c r="G34" s="23"/>
      <c r="H34" s="24"/>
      <c r="I34" s="25"/>
      <c r="J34" s="39">
        <f>[1]работы!F10</f>
        <v>569.41999999999996</v>
      </c>
      <c r="K34" s="40"/>
    </row>
    <row r="35" spans="3:12" ht="9" customHeight="1">
      <c r="C35" s="13"/>
      <c r="D35" s="32"/>
      <c r="E35" s="32"/>
      <c r="F35" s="32"/>
      <c r="G35" s="32"/>
      <c r="H35" s="32"/>
      <c r="I35" s="32"/>
      <c r="J35" s="32"/>
      <c r="K35" s="32"/>
    </row>
    <row r="36" spans="3:12" hidden="1">
      <c r="C36" s="16"/>
      <c r="D36" s="21"/>
      <c r="E36" s="22"/>
      <c r="F36" s="22"/>
      <c r="G36" s="23"/>
      <c r="H36" s="24"/>
      <c r="I36" s="25"/>
      <c r="J36" s="26"/>
      <c r="K36" s="26"/>
    </row>
    <row r="37" spans="3:12" ht="15.75" customHeight="1">
      <c r="C37" s="8" t="s">
        <v>15</v>
      </c>
      <c r="D37" s="42"/>
      <c r="E37" s="43"/>
      <c r="F37" s="43"/>
      <c r="G37" s="44"/>
      <c r="H37" s="42"/>
      <c r="I37" s="44"/>
      <c r="J37" s="45">
        <f>SUM(J32:K36)</f>
        <v>2329.42</v>
      </c>
      <c r="K37" s="44"/>
    </row>
    <row r="38" spans="3:12" ht="9" customHeight="1">
      <c r="C38" s="16"/>
      <c r="D38" s="36"/>
      <c r="E38" s="37"/>
      <c r="F38" s="37"/>
      <c r="G38" s="38"/>
      <c r="H38" s="24"/>
      <c r="I38" s="25"/>
      <c r="J38" s="39"/>
      <c r="K38" s="40"/>
    </row>
    <row r="39" spans="3:12" ht="15.75" customHeight="1">
      <c r="C39" s="15">
        <v>41488</v>
      </c>
      <c r="D39" s="53" t="s">
        <v>26</v>
      </c>
      <c r="E39" s="54"/>
      <c r="F39" s="54"/>
      <c r="G39" s="55"/>
      <c r="H39" s="39">
        <v>29720</v>
      </c>
      <c r="I39" s="40"/>
      <c r="J39" s="39">
        <v>26703.43</v>
      </c>
      <c r="K39" s="40"/>
    </row>
    <row r="40" spans="3:12">
      <c r="C40" s="15">
        <v>41494</v>
      </c>
      <c r="D40" s="53" t="s">
        <v>27</v>
      </c>
      <c r="E40" s="54"/>
      <c r="F40" s="54"/>
      <c r="G40" s="55"/>
      <c r="H40" s="39">
        <v>50940</v>
      </c>
      <c r="I40" s="40"/>
      <c r="J40" s="24">
        <v>45769.59</v>
      </c>
      <c r="K40" s="25"/>
    </row>
    <row r="41" spans="3:12" ht="15.75" customHeight="1">
      <c r="C41" s="56">
        <v>41502</v>
      </c>
      <c r="D41" s="21" t="s">
        <v>28</v>
      </c>
      <c r="E41" s="22"/>
      <c r="F41" s="22"/>
      <c r="G41" s="23"/>
      <c r="H41" s="39">
        <v>12347</v>
      </c>
      <c r="I41" s="40"/>
      <c r="J41" s="39">
        <v>12347</v>
      </c>
      <c r="K41" s="40"/>
    </row>
    <row r="42" spans="3:12">
      <c r="C42" s="56">
        <v>41570</v>
      </c>
      <c r="D42" s="57" t="s">
        <v>29</v>
      </c>
      <c r="E42" s="58"/>
      <c r="F42" s="58"/>
      <c r="G42" s="59"/>
      <c r="H42" s="39">
        <v>4339</v>
      </c>
      <c r="I42" s="40"/>
      <c r="J42" s="60">
        <v>4339</v>
      </c>
      <c r="K42" s="61"/>
    </row>
    <row r="43" spans="3:12" ht="9" customHeight="1">
      <c r="C43" s="17"/>
      <c r="D43" s="24"/>
      <c r="E43" s="41"/>
      <c r="F43" s="41"/>
      <c r="G43" s="25"/>
      <c r="H43" s="24"/>
      <c r="I43" s="25"/>
      <c r="J43" s="24"/>
      <c r="K43" s="25"/>
    </row>
    <row r="44" spans="3:12" hidden="1">
      <c r="C44" s="17"/>
      <c r="D44" s="24"/>
      <c r="E44" s="41"/>
      <c r="F44" s="41"/>
      <c r="G44" s="25"/>
      <c r="H44" s="24"/>
      <c r="I44" s="25"/>
      <c r="J44" s="24"/>
      <c r="K44" s="25"/>
    </row>
    <row r="45" spans="3:12">
      <c r="C45" s="8" t="s">
        <v>15</v>
      </c>
      <c r="D45" s="42"/>
      <c r="E45" s="43"/>
      <c r="F45" s="43"/>
      <c r="G45" s="44"/>
      <c r="H45" s="45">
        <f>SUM(H39:I44)</f>
        <v>97346</v>
      </c>
      <c r="I45" s="44"/>
      <c r="J45" s="45">
        <f>SUM(J39:K44)</f>
        <v>89159.01999999999</v>
      </c>
      <c r="K45" s="44"/>
    </row>
    <row r="47" spans="3:12" ht="14.25" customHeight="1">
      <c r="C47" s="46" t="s">
        <v>19</v>
      </c>
      <c r="D47" s="46"/>
      <c r="E47" s="46"/>
      <c r="F47" s="46"/>
      <c r="G47" s="46"/>
      <c r="H47" s="46"/>
      <c r="I47" s="46"/>
      <c r="J47" s="62"/>
      <c r="K47" s="63"/>
      <c r="L47" s="64"/>
    </row>
    <row r="48" spans="3:12" ht="8.25" customHeight="1">
      <c r="I48" s="10"/>
    </row>
    <row r="49" spans="3:10" ht="15.75" customHeight="1">
      <c r="C49" s="46" t="s">
        <v>30</v>
      </c>
      <c r="D49" s="46"/>
      <c r="E49" s="46"/>
      <c r="F49" s="46"/>
      <c r="G49" s="46"/>
      <c r="H49" s="46"/>
      <c r="I49" s="65">
        <f>G20-I13-J39-J40-J42</f>
        <v>-34984.695274879901</v>
      </c>
      <c r="J49" s="9" t="s">
        <v>31</v>
      </c>
    </row>
    <row r="50" spans="3:10" ht="8.25" customHeight="1">
      <c r="I50" s="66"/>
      <c r="J50" s="9"/>
    </row>
    <row r="51" spans="3:10" ht="15.75" customHeight="1">
      <c r="C51" s="46" t="s">
        <v>32</v>
      </c>
      <c r="D51" s="46"/>
      <c r="E51" s="46"/>
      <c r="F51" s="46"/>
      <c r="G51" s="46"/>
      <c r="H51" s="46"/>
      <c r="I51" s="67">
        <f>J20-J41</f>
        <v>-945.99117447285244</v>
      </c>
      <c r="J51" s="9" t="s">
        <v>31</v>
      </c>
    </row>
    <row r="52" spans="3:10" ht="7.5" customHeight="1">
      <c r="I52" s="66"/>
      <c r="J52" s="9"/>
    </row>
    <row r="53" spans="3:10" ht="15.75" customHeight="1">
      <c r="C53" s="46" t="s">
        <v>33</v>
      </c>
      <c r="D53" s="46"/>
      <c r="E53" s="46"/>
      <c r="F53" s="46"/>
      <c r="G53" s="46"/>
      <c r="H53" s="46"/>
      <c r="I53" s="67">
        <f>D20-J37</f>
        <v>11390.25080098274</v>
      </c>
      <c r="J53" s="9" t="s">
        <v>31</v>
      </c>
    </row>
    <row r="54" spans="3:10" ht="8.25" customHeight="1">
      <c r="I54" s="66"/>
      <c r="J54" s="9"/>
    </row>
    <row r="55" spans="3:10">
      <c r="C55" s="68" t="s">
        <v>34</v>
      </c>
      <c r="D55" s="68"/>
      <c r="E55" s="68"/>
      <c r="F55" s="68"/>
      <c r="G55" s="68"/>
      <c r="H55" s="68"/>
      <c r="I55" s="67">
        <f>D25</f>
        <v>5487.8683203930959</v>
      </c>
      <c r="J55" s="9" t="s">
        <v>31</v>
      </c>
    </row>
    <row r="56" spans="3:10" ht="8.25" customHeight="1">
      <c r="I56" s="66"/>
    </row>
    <row r="57" spans="3:10">
      <c r="G57" s="9" t="s">
        <v>17</v>
      </c>
      <c r="I57" s="69">
        <f>I49+I51+I53+I55</f>
        <v>-19052.567327976918</v>
      </c>
      <c r="J57" s="9" t="s">
        <v>31</v>
      </c>
    </row>
    <row r="58" spans="3:10" ht="7.5" customHeight="1">
      <c r="I58" s="66"/>
    </row>
    <row r="59" spans="3:10">
      <c r="C59" s="46" t="s">
        <v>18</v>
      </c>
      <c r="D59" s="46"/>
      <c r="E59" s="46"/>
      <c r="F59" s="46"/>
      <c r="G59" s="46"/>
      <c r="H59" s="46"/>
      <c r="I59" s="67">
        <f>[1]Лист3!AP115+[1]Лист3!AS115</f>
        <v>0</v>
      </c>
      <c r="J59" s="9" t="s">
        <v>16</v>
      </c>
    </row>
  </sheetData>
  <mergeCells count="71">
    <mergeCell ref="C59:H59"/>
    <mergeCell ref="J47:K47"/>
    <mergeCell ref="C49:H49"/>
    <mergeCell ref="C51:H51"/>
    <mergeCell ref="C53:H53"/>
    <mergeCell ref="C55:H55"/>
    <mergeCell ref="J43:K43"/>
    <mergeCell ref="D44:G44"/>
    <mergeCell ref="H44:I44"/>
    <mergeCell ref="J44:K44"/>
    <mergeCell ref="D45:G45"/>
    <mergeCell ref="H45:I45"/>
    <mergeCell ref="J45:K45"/>
    <mergeCell ref="J40:K40"/>
    <mergeCell ref="D41:G41"/>
    <mergeCell ref="H41:I41"/>
    <mergeCell ref="J41:K41"/>
    <mergeCell ref="D42:G42"/>
    <mergeCell ref="H42:I42"/>
    <mergeCell ref="J42:K42"/>
    <mergeCell ref="J37:K37"/>
    <mergeCell ref="D38:G38"/>
    <mergeCell ref="H38:I38"/>
    <mergeCell ref="J38:K38"/>
    <mergeCell ref="D39:G39"/>
    <mergeCell ref="H39:I39"/>
    <mergeCell ref="J39:K39"/>
    <mergeCell ref="C27:K27"/>
    <mergeCell ref="C28:K28"/>
    <mergeCell ref="D36:G36"/>
    <mergeCell ref="H36:I36"/>
    <mergeCell ref="J36:K36"/>
    <mergeCell ref="C15:K15"/>
    <mergeCell ref="C17:E17"/>
    <mergeCell ref="F17:H17"/>
    <mergeCell ref="I17:K17"/>
    <mergeCell ref="C23:E23"/>
    <mergeCell ref="D37:G37"/>
    <mergeCell ref="H37:I37"/>
    <mergeCell ref="D40:G40"/>
    <mergeCell ref="H40:I40"/>
    <mergeCell ref="D43:G43"/>
    <mergeCell ref="H43:I43"/>
    <mergeCell ref="C47:I47"/>
    <mergeCell ref="D34:G34"/>
    <mergeCell ref="H34:I34"/>
    <mergeCell ref="J34:K34"/>
    <mergeCell ref="D35:G35"/>
    <mergeCell ref="H35:I35"/>
    <mergeCell ref="J35:K35"/>
    <mergeCell ref="H31:I31"/>
    <mergeCell ref="J31:K31"/>
    <mergeCell ref="D33:G33"/>
    <mergeCell ref="H33:I33"/>
    <mergeCell ref="J33:K33"/>
    <mergeCell ref="D32:G32"/>
    <mergeCell ref="H32:I32"/>
    <mergeCell ref="J32:K32"/>
    <mergeCell ref="D30:G30"/>
    <mergeCell ref="H30:I30"/>
    <mergeCell ref="J30:K30"/>
    <mergeCell ref="D31:G31"/>
    <mergeCell ref="C7:K7"/>
    <mergeCell ref="C8:K8"/>
    <mergeCell ref="J1:K1"/>
    <mergeCell ref="I2:K2"/>
    <mergeCell ref="H3:K3"/>
    <mergeCell ref="H4:K4"/>
    <mergeCell ref="C9:K9"/>
    <mergeCell ref="C10:K10"/>
    <mergeCell ref="C13:H13"/>
  </mergeCells>
  <pageMargins left="0.35" right="0.16" top="0.33" bottom="0.23" header="0.3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2014-01-29T10:07:00Z</dcterms:modified>
</cp:coreProperties>
</file>