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7" i="1"/>
  <c r="J32"/>
  <c r="D32"/>
  <c r="C32"/>
  <c r="J29"/>
  <c r="D29"/>
  <c r="C29"/>
  <c r="J28"/>
  <c r="D28"/>
  <c r="C28"/>
  <c r="J27"/>
  <c r="D27"/>
  <c r="C27"/>
  <c r="J19"/>
  <c r="I41" s="1"/>
  <c r="I19"/>
  <c r="G19"/>
  <c r="F19"/>
  <c r="D19"/>
  <c r="I43" s="1"/>
  <c r="C19"/>
  <c r="I12"/>
  <c r="I39" s="1"/>
  <c r="I45" s="1"/>
  <c r="E19" l="1"/>
  <c r="H19"/>
  <c r="K19"/>
  <c r="J35"/>
</calcChain>
</file>

<file path=xl/sharedStrings.xml><?xml version="1.0" encoding="utf-8"?>
<sst xmlns="http://schemas.openxmlformats.org/spreadsheetml/2006/main" count="45" uniqueCount="35">
  <si>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</si>
  <si>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</si>
  <si>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</si>
  <si>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</si>
  <si>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</si>
  <si>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</si>
  <si>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</si>
  <si>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</si>
  <si>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</si>
  <si>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</si>
  <si>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</si>
  <si>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</si>
  <si>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</si>
  <si>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</si>
  <si>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</si>
  <si>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</si>
  <si>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</si>
  <si>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</si>
  <si>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</si>
  <si>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</si>
  <si>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</si>
  <si>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</si>
  <si>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</si>
  <si>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 xml:space="preserve">Остаток средств капитального ремонта 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</si>
  <si>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</si>
  <si>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</si>
  <si>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Лесная, 3</t>
  </si>
  <si>
    <t xml:space="preserve">Остаток средств капитального ремонта на 01.01.2013 г. </t>
  </si>
  <si>
    <t xml:space="preserve">руб. </t>
  </si>
  <si>
    <t>Смена запорной арматуры системы теплоснабжения</t>
  </si>
  <si>
    <t>30.08-02.09.2013</t>
  </si>
  <si>
    <t>Капитальный ремонт системы водоотведения</t>
  </si>
  <si>
    <t>АВР системы ХВС</t>
  </si>
  <si>
    <t>30.12.2013 г.</t>
  </si>
  <si>
    <t>Замена стояка системы ХВС 2 под.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</si>
</sst>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4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14" fontId="9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4">
          <cell r="E74">
            <v>47639.389999999978</v>
          </cell>
        </row>
      </sheetData>
      <sheetData sheetId="1" refreshError="1"/>
      <sheetData sheetId="2">
        <row r="113">
          <cell r="R113">
            <v>22320.66</v>
          </cell>
          <cell r="U113">
            <v>36321.240000000005</v>
          </cell>
          <cell r="AG113">
            <v>30109.439999999999</v>
          </cell>
        </row>
        <row r="114">
          <cell r="R114">
            <v>17066.946063292307</v>
          </cell>
          <cell r="U114">
            <v>26061.423812630717</v>
          </cell>
          <cell r="AG114">
            <v>22229.728174241875</v>
          </cell>
        </row>
        <row r="115">
          <cell r="AJ115">
            <v>0</v>
          </cell>
          <cell r="AM115">
            <v>0</v>
          </cell>
        </row>
      </sheetData>
      <sheetData sheetId="3">
        <row r="8">
          <cell r="B8">
            <v>41330</v>
          </cell>
          <cell r="E8" t="str">
            <v xml:space="preserve">Прочистка системы водоотведения </v>
          </cell>
          <cell r="F8">
            <v>880</v>
          </cell>
        </row>
        <row r="9">
          <cell r="B9">
            <v>41351</v>
          </cell>
          <cell r="E9" t="str">
            <v>Выезд, осмотр подвального помещения</v>
          </cell>
          <cell r="F9">
            <v>880</v>
          </cell>
        </row>
        <row r="10">
          <cell r="B10">
            <v>41354</v>
          </cell>
          <cell r="E10" t="str">
            <v>Ремонт системы водоотведения</v>
          </cell>
          <cell r="F10">
            <v>3290</v>
          </cell>
        </row>
        <row r="11">
          <cell r="B11">
            <v>41547</v>
          </cell>
          <cell r="E11" t="str">
            <v xml:space="preserve">Прочистка системы водоотведения </v>
          </cell>
          <cell r="F11">
            <v>4360.5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tabSelected="1" topLeftCell="A34" workbookViewId="0">
      <selection activeCell="A47" sqref="A47"/>
    </sheetView>
  </sheetViews>
  <sheetFormatPr defaultRowHeight="15.75"/>
  <cols>
    <col min="1" max="1" width="3" style="1" customWidth="1"/>
    <col min="2" max="2" width="0" style="1" hidden="1" customWidth="1"/>
    <col min="3" max="3" width="1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18" t="s">
        <v>0</v>
      </c>
      <c r="K1" s="18"/>
    </row>
    <row r="2" spans="3:11">
      <c r="H2" s="2"/>
      <c r="I2" s="18" t="s">
        <v>1</v>
      </c>
      <c r="J2" s="18"/>
      <c r="K2" s="18"/>
    </row>
    <row r="3" spans="3:11">
      <c r="H3" s="18" t="s">
        <v>2</v>
      </c>
      <c r="I3" s="18"/>
      <c r="J3" s="18"/>
      <c r="K3" s="18"/>
    </row>
    <row r="4" spans="3:11">
      <c r="H4" s="18" t="s">
        <v>25</v>
      </c>
      <c r="I4" s="18"/>
      <c r="J4" s="18"/>
      <c r="K4" s="18"/>
    </row>
    <row r="7" spans="3:11">
      <c r="C7" s="25" t="s">
        <v>3</v>
      </c>
      <c r="D7" s="25"/>
      <c r="E7" s="25"/>
      <c r="F7" s="25"/>
      <c r="G7" s="25"/>
      <c r="H7" s="25"/>
      <c r="I7" s="25"/>
      <c r="J7" s="25"/>
      <c r="K7" s="25"/>
    </row>
    <row r="8" spans="3:11">
      <c r="C8" s="25" t="s">
        <v>24</v>
      </c>
      <c r="D8" s="25"/>
      <c r="E8" s="25"/>
      <c r="F8" s="25"/>
      <c r="G8" s="25"/>
      <c r="H8" s="25"/>
      <c r="I8" s="25"/>
      <c r="J8" s="25"/>
      <c r="K8" s="25"/>
    </row>
    <row r="9" spans="3:11">
      <c r="C9" s="16"/>
      <c r="D9" s="16"/>
      <c r="E9" s="16"/>
      <c r="F9" s="16"/>
      <c r="G9" s="16"/>
      <c r="H9" s="16"/>
      <c r="I9" s="16"/>
      <c r="J9" s="16"/>
      <c r="K9" s="16"/>
    </row>
    <row r="10" spans="3:11">
      <c r="C10" s="17" t="s">
        <v>26</v>
      </c>
      <c r="D10" s="17"/>
      <c r="E10" s="17"/>
      <c r="F10" s="17"/>
      <c r="G10" s="17"/>
      <c r="H10" s="17"/>
      <c r="I10" s="17"/>
      <c r="J10" s="17"/>
      <c r="K10" s="17"/>
    </row>
    <row r="11" spans="3:11" ht="15.75" customHeight="1">
      <c r="C11" s="13"/>
      <c r="D11" s="13"/>
      <c r="E11" s="13"/>
      <c r="F11" s="13"/>
      <c r="G11" s="13"/>
      <c r="H11" s="13"/>
      <c r="I11" s="13"/>
      <c r="J11" s="13"/>
      <c r="K11" s="13"/>
    </row>
    <row r="12" spans="3:11">
      <c r="C12" s="41" t="s">
        <v>27</v>
      </c>
      <c r="D12" s="41"/>
      <c r="E12" s="41"/>
      <c r="F12" s="41"/>
      <c r="G12" s="41"/>
      <c r="H12" s="41"/>
      <c r="I12" s="3">
        <f>[1]отчет!E74</f>
        <v>47639.389999999978</v>
      </c>
      <c r="J12" s="14" t="s">
        <v>28</v>
      </c>
      <c r="K12" s="4"/>
    </row>
    <row r="13" spans="3:11">
      <c r="C13" s="10"/>
      <c r="D13" s="10"/>
      <c r="E13" s="10"/>
      <c r="F13" s="10"/>
      <c r="G13" s="10"/>
      <c r="H13" s="10"/>
      <c r="I13" s="5"/>
      <c r="J13" s="4"/>
      <c r="K13" s="4"/>
    </row>
    <row r="14" spans="3:11">
      <c r="C14" s="16" t="s">
        <v>22</v>
      </c>
      <c r="D14" s="16"/>
      <c r="E14" s="16"/>
      <c r="F14" s="16"/>
      <c r="G14" s="16"/>
      <c r="H14" s="16"/>
      <c r="I14" s="16"/>
      <c r="J14" s="16"/>
      <c r="K14" s="16"/>
    </row>
    <row r="15" spans="3:11" ht="9" customHeight="1"/>
    <row r="16" spans="3:11">
      <c r="C16" s="26" t="s">
        <v>4</v>
      </c>
      <c r="D16" s="27"/>
      <c r="E16" s="28"/>
      <c r="F16" s="26" t="s">
        <v>5</v>
      </c>
      <c r="G16" s="27"/>
      <c r="H16" s="28"/>
      <c r="I16" s="26" t="s">
        <v>6</v>
      </c>
      <c r="J16" s="27"/>
      <c r="K16" s="28"/>
    </row>
    <row r="17" spans="3:11">
      <c r="C17" s="6" t="s">
        <v>7</v>
      </c>
      <c r="D17" s="6" t="s">
        <v>8</v>
      </c>
      <c r="E17" s="6" t="s">
        <v>9</v>
      </c>
      <c r="F17" s="6" t="s">
        <v>7</v>
      </c>
      <c r="G17" s="6" t="s">
        <v>8</v>
      </c>
      <c r="H17" s="6" t="s">
        <v>9</v>
      </c>
      <c r="I17" s="6" t="s">
        <v>7</v>
      </c>
      <c r="J17" s="6" t="s">
        <v>8</v>
      </c>
      <c r="K17" s="6" t="s">
        <v>9</v>
      </c>
    </row>
    <row r="18" spans="3:11" ht="9" customHeight="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11">
        <f>[1]Лист3!R113</f>
        <v>22320.66</v>
      </c>
      <c r="D19" s="11">
        <f>[1]Лист3!R114</f>
        <v>17066.946063292307</v>
      </c>
      <c r="E19" s="11">
        <f>C19-D19</f>
        <v>5253.7139367076925</v>
      </c>
      <c r="F19" s="11">
        <f>[1]Лист3!U113</f>
        <v>36321.240000000005</v>
      </c>
      <c r="G19" s="11">
        <f>[1]Лист3!U114</f>
        <v>26061.423812630717</v>
      </c>
      <c r="H19" s="7">
        <f>F19-G19</f>
        <v>10259.816187369288</v>
      </c>
      <c r="I19" s="11">
        <f>[1]Лист3!AG113</f>
        <v>30109.439999999999</v>
      </c>
      <c r="J19" s="11">
        <f>[1]Лист3!AG114</f>
        <v>22229.728174241875</v>
      </c>
      <c r="K19" s="7">
        <f>I19-J19</f>
        <v>7879.7118257581242</v>
      </c>
    </row>
    <row r="20" spans="3:11" ht="9" customHeight="1">
      <c r="C20" s="7"/>
      <c r="D20" s="7"/>
      <c r="E20" s="7"/>
      <c r="F20" s="7"/>
      <c r="G20" s="7"/>
      <c r="H20" s="7"/>
      <c r="I20" s="7"/>
      <c r="J20" s="7"/>
      <c r="K20" s="7"/>
    </row>
    <row r="21" spans="3:11" ht="9" customHeight="1"/>
    <row r="22" spans="3:11">
      <c r="C22" s="29" t="s">
        <v>10</v>
      </c>
      <c r="D22" s="29"/>
      <c r="E22" s="29"/>
      <c r="F22" s="29"/>
      <c r="G22" s="29"/>
      <c r="H22" s="29"/>
      <c r="I22" s="29"/>
      <c r="J22" s="29"/>
      <c r="K22" s="29"/>
    </row>
    <row r="23" spans="3:11" ht="9" customHeight="1">
      <c r="C23" s="16"/>
      <c r="D23" s="16"/>
      <c r="E23" s="16"/>
      <c r="F23" s="16"/>
      <c r="G23" s="16"/>
      <c r="H23" s="16"/>
      <c r="I23" s="16"/>
      <c r="J23" s="16"/>
      <c r="K23" s="16"/>
    </row>
    <row r="24" spans="3:11" ht="4.5" hidden="1" customHeight="1"/>
    <row r="25" spans="3:11">
      <c r="C25" s="12" t="s">
        <v>11</v>
      </c>
      <c r="D25" s="30" t="s">
        <v>12</v>
      </c>
      <c r="E25" s="30"/>
      <c r="F25" s="30"/>
      <c r="G25" s="30"/>
      <c r="H25" s="30" t="s">
        <v>13</v>
      </c>
      <c r="I25" s="30"/>
      <c r="J25" s="30" t="s">
        <v>14</v>
      </c>
      <c r="K25" s="30"/>
    </row>
    <row r="26" spans="3:11" ht="9" customHeight="1">
      <c r="C26" s="12"/>
      <c r="D26" s="31"/>
      <c r="E26" s="32"/>
      <c r="F26" s="32"/>
      <c r="G26" s="33"/>
      <c r="H26" s="31"/>
      <c r="I26" s="33"/>
      <c r="J26" s="31"/>
      <c r="K26" s="33"/>
    </row>
    <row r="27" spans="3:11" ht="15.75" customHeight="1">
      <c r="C27" s="15">
        <f>[1]работы!B8</f>
        <v>41330</v>
      </c>
      <c r="D27" s="19" t="str">
        <f>[1]работы!E8</f>
        <v xml:space="preserve">Прочистка системы водоотведения </v>
      </c>
      <c r="E27" s="20"/>
      <c r="F27" s="20"/>
      <c r="G27" s="21"/>
      <c r="H27" s="24"/>
      <c r="I27" s="24"/>
      <c r="J27" s="24">
        <f>[1]работы!F8</f>
        <v>880</v>
      </c>
      <c r="K27" s="24"/>
    </row>
    <row r="28" spans="3:11">
      <c r="C28" s="15">
        <f>[1]работы!B9</f>
        <v>41351</v>
      </c>
      <c r="D28" s="19" t="str">
        <f>[1]работы!E9</f>
        <v>Выезд, осмотр подвального помещения</v>
      </c>
      <c r="E28" s="20"/>
      <c r="F28" s="20"/>
      <c r="G28" s="21"/>
      <c r="H28" s="22"/>
      <c r="I28" s="23"/>
      <c r="J28" s="24">
        <f>[1]работы!F9</f>
        <v>880</v>
      </c>
      <c r="K28" s="24"/>
    </row>
    <row r="29" spans="3:11" ht="15" customHeight="1">
      <c r="C29" s="15">
        <f>[1]работы!B10</f>
        <v>41354</v>
      </c>
      <c r="D29" s="19" t="str">
        <f>[1]работы!E10</f>
        <v>Ремонт системы водоотведения</v>
      </c>
      <c r="E29" s="20"/>
      <c r="F29" s="20"/>
      <c r="G29" s="21"/>
      <c r="H29" s="22"/>
      <c r="I29" s="23"/>
      <c r="J29" s="24">
        <f>[1]работы!F10</f>
        <v>3290</v>
      </c>
      <c r="K29" s="24"/>
    </row>
    <row r="30" spans="3:11" ht="27" customHeight="1">
      <c r="C30" s="15">
        <v>41509</v>
      </c>
      <c r="D30" s="19" t="s">
        <v>29</v>
      </c>
      <c r="E30" s="20"/>
      <c r="F30" s="20"/>
      <c r="G30" s="21"/>
      <c r="H30" s="34">
        <v>9863</v>
      </c>
      <c r="I30" s="35"/>
      <c r="J30" s="34">
        <v>9863</v>
      </c>
      <c r="K30" s="35"/>
    </row>
    <row r="31" spans="3:11" ht="15.75" customHeight="1">
      <c r="C31" s="42" t="s">
        <v>30</v>
      </c>
      <c r="D31" s="19" t="s">
        <v>31</v>
      </c>
      <c r="E31" s="20"/>
      <c r="F31" s="20"/>
      <c r="G31" s="21"/>
      <c r="H31" s="24">
        <v>71464</v>
      </c>
      <c r="I31" s="24"/>
      <c r="J31" s="24">
        <v>71464</v>
      </c>
      <c r="K31" s="24"/>
    </row>
    <row r="32" spans="3:11" ht="15.75" customHeight="1">
      <c r="C32" s="15">
        <f>[1]работы!B11</f>
        <v>41547</v>
      </c>
      <c r="D32" s="19" t="str">
        <f>[1]работы!E11</f>
        <v xml:space="preserve">Прочистка системы водоотведения </v>
      </c>
      <c r="E32" s="20"/>
      <c r="F32" s="20"/>
      <c r="G32" s="21"/>
      <c r="H32" s="22"/>
      <c r="I32" s="23"/>
      <c r="J32" s="24">
        <f>[1]работы!F11</f>
        <v>4360.5</v>
      </c>
      <c r="K32" s="24"/>
    </row>
    <row r="33" spans="3:11" ht="15.75" customHeight="1">
      <c r="C33" s="15">
        <v>41637</v>
      </c>
      <c r="D33" s="19" t="s">
        <v>32</v>
      </c>
      <c r="E33" s="20"/>
      <c r="F33" s="20"/>
      <c r="G33" s="21"/>
      <c r="H33" s="22"/>
      <c r="I33" s="23"/>
      <c r="J33" s="24">
        <v>4774.67</v>
      </c>
      <c r="K33" s="24"/>
    </row>
    <row r="34" spans="3:11" ht="15.75" customHeight="1">
      <c r="C34" s="15" t="s">
        <v>33</v>
      </c>
      <c r="D34" s="19" t="s">
        <v>34</v>
      </c>
      <c r="E34" s="20"/>
      <c r="F34" s="20"/>
      <c r="G34" s="21"/>
      <c r="H34" s="22"/>
      <c r="I34" s="23"/>
      <c r="J34" s="34">
        <v>6500.1</v>
      </c>
      <c r="K34" s="35"/>
    </row>
    <row r="35" spans="3:11">
      <c r="C35" s="43" t="s">
        <v>15</v>
      </c>
      <c r="D35" s="36"/>
      <c r="E35" s="37"/>
      <c r="F35" s="37"/>
      <c r="G35" s="38"/>
      <c r="H35" s="36"/>
      <c r="I35" s="38"/>
      <c r="J35" s="39">
        <f>SUM(J27:K34)</f>
        <v>102012.27</v>
      </c>
      <c r="K35" s="38"/>
    </row>
    <row r="37" spans="3:11" ht="15.75" customHeight="1">
      <c r="C37" s="40" t="s">
        <v>21</v>
      </c>
      <c r="D37" s="40"/>
      <c r="E37" s="40"/>
      <c r="F37" s="40"/>
      <c r="G37" s="40"/>
      <c r="H37" s="40"/>
      <c r="I37" s="40"/>
    </row>
    <row r="38" spans="3:11" ht="9" customHeight="1">
      <c r="I38" s="9"/>
    </row>
    <row r="39" spans="3:11" ht="15.75" customHeight="1">
      <c r="C39" s="40" t="s">
        <v>23</v>
      </c>
      <c r="D39" s="40"/>
      <c r="E39" s="40"/>
      <c r="F39" s="40"/>
      <c r="G39" s="40"/>
      <c r="H39" s="40"/>
      <c r="I39" s="44">
        <f>I12+G19-J31-J30</f>
        <v>-7626.1861873693124</v>
      </c>
      <c r="J39" s="8" t="s">
        <v>16</v>
      </c>
    </row>
    <row r="40" spans="3:11" ht="9" customHeight="1">
      <c r="I40" s="45"/>
    </row>
    <row r="41" spans="3:11" ht="15.75" customHeight="1">
      <c r="C41" s="40" t="s">
        <v>17</v>
      </c>
      <c r="D41" s="40"/>
      <c r="E41" s="40"/>
      <c r="F41" s="40"/>
      <c r="G41" s="40"/>
      <c r="H41" s="40"/>
      <c r="I41" s="46">
        <f>J19-J34</f>
        <v>15729.628174241874</v>
      </c>
      <c r="J41" s="8" t="s">
        <v>16</v>
      </c>
    </row>
    <row r="42" spans="3:11" ht="9" customHeight="1">
      <c r="I42" s="47"/>
    </row>
    <row r="43" spans="3:11" ht="15.75" customHeight="1">
      <c r="C43" s="40" t="s">
        <v>18</v>
      </c>
      <c r="D43" s="40"/>
      <c r="E43" s="40"/>
      <c r="F43" s="40"/>
      <c r="G43" s="40"/>
      <c r="H43" s="40"/>
      <c r="I43" s="46">
        <f>D19-J27-J28-J29-J32-J33</f>
        <v>2881.7760632923073</v>
      </c>
      <c r="J43" s="8" t="s">
        <v>16</v>
      </c>
    </row>
    <row r="44" spans="3:11" ht="9" customHeight="1">
      <c r="I44" s="45"/>
    </row>
    <row r="45" spans="3:11">
      <c r="G45" s="8" t="s">
        <v>19</v>
      </c>
      <c r="I45" s="48">
        <f>I39+I41+I43</f>
        <v>10985.218050164869</v>
      </c>
      <c r="J45" s="8" t="s">
        <v>16</v>
      </c>
    </row>
    <row r="46" spans="3:11" ht="9" customHeight="1">
      <c r="I46" s="45"/>
    </row>
    <row r="47" spans="3:11" ht="15.75" customHeight="1">
      <c r="C47" s="40" t="s">
        <v>20</v>
      </c>
      <c r="D47" s="40"/>
      <c r="E47" s="40"/>
      <c r="F47" s="40"/>
      <c r="G47" s="40"/>
      <c r="H47" s="40"/>
      <c r="I47" s="46">
        <f>[1]Лист3!AJ115+[1]Лист3!AM115</f>
        <v>0</v>
      </c>
      <c r="J47" s="8" t="s">
        <v>16</v>
      </c>
    </row>
  </sheetData>
  <mergeCells count="53">
    <mergeCell ref="C14:K14"/>
    <mergeCell ref="C16:E16"/>
    <mergeCell ref="F16:H16"/>
    <mergeCell ref="I16:K16"/>
    <mergeCell ref="C23:K23"/>
    <mergeCell ref="C37:I37"/>
    <mergeCell ref="C39:H39"/>
    <mergeCell ref="C41:H41"/>
    <mergeCell ref="C43:H43"/>
    <mergeCell ref="C47:H47"/>
    <mergeCell ref="D34:G34"/>
    <mergeCell ref="H34:I34"/>
    <mergeCell ref="J34:K34"/>
    <mergeCell ref="D35:G35"/>
    <mergeCell ref="H35:I35"/>
    <mergeCell ref="J35:K35"/>
    <mergeCell ref="H31:I31"/>
    <mergeCell ref="J31:K31"/>
    <mergeCell ref="D33:G33"/>
    <mergeCell ref="H33:I33"/>
    <mergeCell ref="J33:K33"/>
    <mergeCell ref="D25:G25"/>
    <mergeCell ref="H25:I25"/>
    <mergeCell ref="J25:K25"/>
    <mergeCell ref="D32:G32"/>
    <mergeCell ref="H32:I32"/>
    <mergeCell ref="J32:K32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D27:G27"/>
    <mergeCell ref="H27:I27"/>
    <mergeCell ref="J27:K27"/>
    <mergeCell ref="C7:K7"/>
    <mergeCell ref="C8:K8"/>
    <mergeCell ref="C22:K22"/>
    <mergeCell ref="D26:G26"/>
    <mergeCell ref="H26:I26"/>
    <mergeCell ref="J26:K26"/>
    <mergeCell ref="C9:K9"/>
    <mergeCell ref="J1:K1"/>
    <mergeCell ref="I2:K2"/>
    <mergeCell ref="H3:K3"/>
    <mergeCell ref="H4:K4"/>
    <mergeCell ref="C10:K10"/>
    <mergeCell ref="C12:H12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2014-01-29T10:32:42Z</dcterms:modified>
</cp:coreProperties>
</file>